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5" windowHeight="5955" tabRatio="813" activeTab="2"/>
  </bookViews>
  <sheets>
    <sheet name="LRA KONSOLIDASI DES 2023" sheetId="1" r:id="rId1"/>
    <sheet name="PERUBAHAN SAL 2023" sheetId="2" r:id="rId2"/>
    <sheet name="NERACA KONSOLIDASI DES 2023" sheetId="3" r:id="rId3"/>
    <sheet name="LO KONSOLIDASI DES 2023" sheetId="4" r:id="rId4"/>
    <sheet name="Laporan Arus Kas " sheetId="5" r:id="rId5"/>
    <sheet name="LPE KONSOLIDASI DES 2023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221" localSheetId="4">'[1]1.01-2.01'!#REF!</definedName>
    <definedName name="_221">'[1]1.01-2.01'!#REF!</definedName>
    <definedName name="_2210" localSheetId="4">#REF!</definedName>
    <definedName name="_2210">#REF!</definedName>
    <definedName name="_2211k" localSheetId="4">#REF!</definedName>
    <definedName name="_2211k">#REF!</definedName>
    <definedName name="_2211m" localSheetId="4">#REF!</definedName>
    <definedName name="_2211m">#REF!</definedName>
    <definedName name="_2211t" localSheetId="4">#REF!</definedName>
    <definedName name="_2211t">#REF!</definedName>
    <definedName name="_2213" localSheetId="4">#REF!</definedName>
    <definedName name="_2213">#REF!</definedName>
    <definedName name="_2214" localSheetId="4">#REF!</definedName>
    <definedName name="_2214">#REF!</definedName>
    <definedName name="_2215" localSheetId="4">#REF!</definedName>
    <definedName name="_2215">#REF!</definedName>
    <definedName name="_222" localSheetId="4">'[1]1.01-2.01'!#REF!</definedName>
    <definedName name="_222">'[1]1.01-2.01'!#REF!</definedName>
    <definedName name="_223" localSheetId="4">'[1]1.01-2.01'!#REF!</definedName>
    <definedName name="_223">'[1]1.01-2.01'!#REF!</definedName>
    <definedName name="_224" localSheetId="4">'[1]2.02-8.02'!#REF!</definedName>
    <definedName name="_224">'[1]2.02-8.02'!#REF!</definedName>
    <definedName name="_225" localSheetId="4">'[1]2.02-8.02'!#REF!</definedName>
    <definedName name="_225">'[1]2.02-8.02'!#REF!</definedName>
    <definedName name="_227" localSheetId="4">'[1]2.02-8.02'!#REF!</definedName>
    <definedName name="_227">'[1]2.02-8.02'!#REF!</definedName>
    <definedName name="_228" localSheetId="4">'[1]2.02-8.02'!#REF!</definedName>
    <definedName name="_228">'[1]2.02-8.02'!#REF!</definedName>
    <definedName name="_xlfn.IFERROR" hidden="1">#NAME?</definedName>
    <definedName name="_xlfn.SUMIFS" hidden="1">#NAME?</definedName>
    <definedName name="AKUN">'[2]JURNAL PENYESUAIAN '!$B$6:$B$104</definedName>
    <definedName name="AKUN_BKAD">#REF!</definedName>
    <definedName name="AKUN_BPBD">#REF!</definedName>
    <definedName name="AKUN_DINASPU">'[4]JURNAL PENYESUAIAN '!$B$6:$B$639</definedName>
    <definedName name="AKUN_DINDIK">'[5]JURNAL PENYESUAIAN '!$B$6:$B$609</definedName>
    <definedName name="AKUN_DINKES">'[6]JURNAL PENYESUAIAN '!$B$6:$B$1000</definedName>
    <definedName name="AKUN_DISNAKER">#REF!</definedName>
    <definedName name="AKUN_DUKCAPIL">'[8]JURNAL PENYESUAIAN '!$B$6:$B$371</definedName>
    <definedName name="AKUN_MANGUHARJO">'[9]JURNAL PENYESUAIAN '!$B$6:$B$1000</definedName>
    <definedName name="AKUN_PERDAGANGAN">#REF!</definedName>
    <definedName name="AKUN_PERKIM">'[11]JURNAL PENYESUAIAN '!$B$6:$B$475</definedName>
    <definedName name="ban">'[1]1.01-2.01'!#REF!</definedName>
    <definedName name="BB">'[2]JURNAL PENYESUAIAN '!$A$1:$F$104</definedName>
    <definedName name="BELANJA">'[2]DATA CONTOH BB'!$B$1:$I$18</definedName>
    <definedName name="BUKU_BESAR_BKAD">#REF!</definedName>
    <definedName name="BUKU_BESAR_BPBD">#REF!</definedName>
    <definedName name="BUKU_BESAR_DINASPU">'[4]JURNAL PENYESUAIAN '!$A$1:$F$621</definedName>
    <definedName name="BUKU_BESAR_DINDIK">'[5]JURNAL PENYESUAIAN '!$A$1:$F$723</definedName>
    <definedName name="BUKU_BESAR_DINKES">'[6]JURNAL PENYESUAIAN '!$A$1:$F$1000</definedName>
    <definedName name="BUKU_BESAR_DISNAKER">#REF!</definedName>
    <definedName name="BUKU_BESAR_DUKCAPIL">'[8]JURNAL PENYESUAIAN '!$A$1:$F$449</definedName>
    <definedName name="BUKU_BESAR_MANGUHARJO">'[9]JURNAL PENYESUAIAN '!$A$1:$F$1000</definedName>
    <definedName name="BUKU_BESAR_PERDAGANGAN">#REF!</definedName>
    <definedName name="BUKU_BESAR_PERKIM">'[11]JURNAL PENYESUAIAN '!$A$1:$F$542</definedName>
    <definedName name="JENIS">'[2]DATA CONTOH BB'!$E$5:$E$18</definedName>
    <definedName name="_xlnm.Print_Area" localSheetId="4">'Laporan Arus Kas '!$A$1:$G$113</definedName>
    <definedName name="_xlnm.Print_Area" localSheetId="3">'LO KONSOLIDASI DES 2023'!$A$2:$J$104</definedName>
    <definedName name="_xlnm.Print_Area" localSheetId="5">'LPE KONSOLIDASI DES 2023'!$A$2:$E$42</definedName>
    <definedName name="_xlnm.Print_Area" localSheetId="0">'LRA KONSOLIDASI DES 2023'!$A$2:$I$106</definedName>
    <definedName name="_xlnm.Print_Area" localSheetId="2">'NERACA KONSOLIDASI DES 2023'!$A$2:$G$130</definedName>
    <definedName name="_xlnm.Print_Area" localSheetId="1">'PERUBAHAN SAL 2023'!$A$7:$F$32</definedName>
    <definedName name="_xlnm.Print_Titles" localSheetId="4">'Laporan Arus Kas '!$11:$11</definedName>
    <definedName name="_xlnm.Print_Titles" localSheetId="3">'LO KONSOLIDASI DES 2023'!$A:$E,'LO KONSOLIDASI DES 2023'!$9:$9</definedName>
    <definedName name="_xlnm.Print_Titles" localSheetId="5">'LPE KONSOLIDASI DES 2023'!$B:$B,'LPE KONSOLIDASI DES 2023'!$9:$10</definedName>
    <definedName name="_xlnm.Print_Titles" localSheetId="0">'LRA KONSOLIDASI DES 2023'!$A:$D,'LRA KONSOLIDASI DES 2023'!$9:$10</definedName>
    <definedName name="_xlnm.Print_Titles" localSheetId="2">'NERACA KONSOLIDASI DES 2023'!$A:$C,'NERACA KONSOLIDASI DES 2023'!$10:$10</definedName>
  </definedNames>
  <calcPr fullCalcOnLoad="1"/>
</workbook>
</file>

<file path=xl/sharedStrings.xml><?xml version="1.0" encoding="utf-8"?>
<sst xmlns="http://schemas.openxmlformats.org/spreadsheetml/2006/main" count="728" uniqueCount="634">
  <si>
    <t>PEMERINTAH KOTA MADIUN</t>
  </si>
  <si>
    <t>LAPORAN REALISASI ANGGARAN</t>
  </si>
  <si>
    <t>NO</t>
  </si>
  <si>
    <t>URAIAN</t>
  </si>
  <si>
    <t>REF</t>
  </si>
  <si>
    <t>%</t>
  </si>
  <si>
    <t>PENDAPATAN</t>
  </si>
  <si>
    <t>5.1</t>
  </si>
  <si>
    <t>PENDAPATAN ASLI DAERAH</t>
  </si>
  <si>
    <t>5.1.1.</t>
  </si>
  <si>
    <t>Hasil Pajak Daerah</t>
  </si>
  <si>
    <t>5.1.1.1.</t>
  </si>
  <si>
    <t>Hasil Retribusi Daerah</t>
  </si>
  <si>
    <t>5.1.1.2.</t>
  </si>
  <si>
    <t>Hasil Pengelolaan Kekayaan Daerah yang dipisahkan</t>
  </si>
  <si>
    <t>5.1.1.3.</t>
  </si>
  <si>
    <t>Lain-lain PAD yang Sah</t>
  </si>
  <si>
    <t>5.1.1.4.</t>
  </si>
  <si>
    <t>PENDAPATAN TRANSFER</t>
  </si>
  <si>
    <t>5.1.2.</t>
  </si>
  <si>
    <t>TRANSFER PEMERINTAH PUSAT -</t>
  </si>
  <si>
    <t>DANA PERIMBANGAN</t>
  </si>
  <si>
    <t>5.1.2.1</t>
  </si>
  <si>
    <t xml:space="preserve">Bagi Hasil Pajak </t>
  </si>
  <si>
    <t>5.1.2.1.1</t>
  </si>
  <si>
    <t>Bagi Hasil Bukan Pajak</t>
  </si>
  <si>
    <t>5.1.2.1.2</t>
  </si>
  <si>
    <t>Dana Alokasi Umum</t>
  </si>
  <si>
    <t>5.1.2.1.3</t>
  </si>
  <si>
    <t>Dana Alokasi Khusus</t>
  </si>
  <si>
    <t>5.1.2.1.4</t>
  </si>
  <si>
    <t>Dana Alokasi Khusus (DAK) Fisik - LRA</t>
  </si>
  <si>
    <t>Dana Alokasi Khusus (DAK) Non Fisik - LRA</t>
  </si>
  <si>
    <t>DBH Cukai</t>
  </si>
  <si>
    <t>5.1.2.1.5</t>
  </si>
  <si>
    <t>TRANSFER PEMERINTAH PUSAT-LAINNYA</t>
  </si>
  <si>
    <t>5.1.2.2</t>
  </si>
  <si>
    <t>Dana Otonomi Khusus</t>
  </si>
  <si>
    <t>5.1.2.2.1</t>
  </si>
  <si>
    <t>Dana Penyesuaian</t>
  </si>
  <si>
    <t>5.1.2.2.2</t>
  </si>
  <si>
    <t>Transfer Pemerintah Provinsi</t>
  </si>
  <si>
    <t>5.1.2.3</t>
  </si>
  <si>
    <t>Pendapatan bagi hasil pajak</t>
  </si>
  <si>
    <t>5.1.2.3.1</t>
  </si>
  <si>
    <t>Pendapatan bagi hasil lainnya ( Bantuan Keuangan dari Provinsi/Pemda Lainnya)</t>
  </si>
  <si>
    <t>5.1.2.3.2</t>
  </si>
  <si>
    <t>Jumlah Pendapatan Transfer   Pemerintah Provinsi (27 sd 28)</t>
  </si>
  <si>
    <t>LAIN-LAIN PENDAPATAN YANG SAH</t>
  </si>
  <si>
    <t>5.1.3.</t>
  </si>
  <si>
    <t>Pendapatan Hibah</t>
  </si>
  <si>
    <t>5.1.3.1.</t>
  </si>
  <si>
    <t>Pendapatan Darurat</t>
  </si>
  <si>
    <t>Pendapatan Lainnya</t>
  </si>
  <si>
    <t>Bantuan Keuangan dari Propinsi atau Pemda Lainnya</t>
  </si>
  <si>
    <t>5.1.3.2.</t>
  </si>
  <si>
    <t>BELANJA</t>
  </si>
  <si>
    <t>5.2</t>
  </si>
  <si>
    <t>BELANJA OPERASI</t>
  </si>
  <si>
    <t>5.2.1</t>
  </si>
  <si>
    <t>Belanja Pegawai</t>
  </si>
  <si>
    <t>5.2.1.1.</t>
  </si>
  <si>
    <t>Belanja Barang dan Jasa</t>
  </si>
  <si>
    <t>5.2.1.2.</t>
  </si>
  <si>
    <t>Belanja Bunga</t>
  </si>
  <si>
    <t>Belanja Subsidi</t>
  </si>
  <si>
    <t>5.2.1.3.</t>
  </si>
  <si>
    <t>Belanja Hibah</t>
  </si>
  <si>
    <t>5.2.1.4.</t>
  </si>
  <si>
    <t>Belanja Bantuan Sosial</t>
  </si>
  <si>
    <t>5.2.1.5.</t>
  </si>
  <si>
    <t>BELANJA MODAL</t>
  </si>
  <si>
    <t>5.2.2</t>
  </si>
  <si>
    <t>Belanja Modal Tanah</t>
  </si>
  <si>
    <t>5.2.2.1</t>
  </si>
  <si>
    <t>Belanja Modal Peralatan Dan Mesin</t>
  </si>
  <si>
    <t>5.2.2.2</t>
  </si>
  <si>
    <t>Belanja Modal Gedung Dan Bangunan</t>
  </si>
  <si>
    <t>5.2.2.3</t>
  </si>
  <si>
    <t>Belanja Modal Jalan, Irigasi Dan Jaringan</t>
  </si>
  <si>
    <t>5.2.2.4</t>
  </si>
  <si>
    <t>Belanja Modal Aset Tetap Lainnya</t>
  </si>
  <si>
    <t>5.2.2.5</t>
  </si>
  <si>
    <t>Belanja Modal Aset Lainnya</t>
  </si>
  <si>
    <t>5.2.2.6</t>
  </si>
  <si>
    <t>BELANJA TAK TERDUGA</t>
  </si>
  <si>
    <t>5.2.3</t>
  </si>
  <si>
    <t>Belanja Tidak Terduga</t>
  </si>
  <si>
    <t>5.2.3.1</t>
  </si>
  <si>
    <t>BELANJA TRANSFER</t>
  </si>
  <si>
    <t>Belanja Transfer Bantuan Keuangan</t>
  </si>
  <si>
    <t>5.2.3.2</t>
  </si>
  <si>
    <t>Jumlah Belanja Transfer (63)</t>
  </si>
  <si>
    <t>PEMBIAYAAN</t>
  </si>
  <si>
    <t>5.3</t>
  </si>
  <si>
    <t>Penerimaan Pembiayaan Daerah</t>
  </si>
  <si>
    <t>5.3.1</t>
  </si>
  <si>
    <t>Sisa Lebih Perhitungan Anggaran Tahun Anggaran Sebelumnya</t>
  </si>
  <si>
    <t>5.3.1.1</t>
  </si>
  <si>
    <t>Pencairan Dana Cadangan</t>
  </si>
  <si>
    <t>Hasil Penjualan Kekayaan Daerah Yang Dipisahkan</t>
  </si>
  <si>
    <t>Penerimaan Pinjaman Daerah</t>
  </si>
  <si>
    <t>5.3.1.2</t>
  </si>
  <si>
    <t>Penerimaan Kembali Pemberian Pinjaman</t>
  </si>
  <si>
    <t>5.3.1.3</t>
  </si>
  <si>
    <t>Penerimaan Piutang Daerah</t>
  </si>
  <si>
    <t>Pengeluaran Pembiayaan Daerah</t>
  </si>
  <si>
    <t>5.3.2</t>
  </si>
  <si>
    <t>Pembentukan Dana Cadangan</t>
  </si>
  <si>
    <t>Penyertaan Modal (Investasi) Pemerintah Daerah</t>
  </si>
  <si>
    <t>5.3.2.1</t>
  </si>
  <si>
    <t>Pembayaran Pokok Utang</t>
  </si>
  <si>
    <t>5.3.2.2</t>
  </si>
  <si>
    <t>Pengeluaran Investasi Non Permanen Lainnya</t>
  </si>
  <si>
    <t>RANCANGAN PERATURAN DAERAH</t>
  </si>
  <si>
    <t>NOMOR         :                TAHUN  2018</t>
  </si>
  <si>
    <t xml:space="preserve">                                  </t>
  </si>
  <si>
    <t xml:space="preserve">TANGGAL     :       </t>
  </si>
  <si>
    <t>LAPORAN OPERASIONAL</t>
  </si>
  <si>
    <t>TAHUN 2023</t>
  </si>
  <si>
    <t>TAHUN 2022</t>
  </si>
  <si>
    <t>KENAIKAN (PENURUNAN)</t>
  </si>
  <si>
    <t>PENDAPATAN LO</t>
  </si>
  <si>
    <t>8.1</t>
  </si>
  <si>
    <t>PENDAPATAN ASLI DAERAH LO</t>
  </si>
  <si>
    <t>8.1.1</t>
  </si>
  <si>
    <t>Hasil Pajak Daerah LO</t>
  </si>
  <si>
    <t>8.1.1.1</t>
  </si>
  <si>
    <t>Hasil Retribusi Daerah LO</t>
  </si>
  <si>
    <t>8.1.1.2</t>
  </si>
  <si>
    <t>Hasil Pengelolaan Kekayaan Daerah yang dipisahkan LO</t>
  </si>
  <si>
    <t>8.1.1.3</t>
  </si>
  <si>
    <t>8.1.1.4</t>
  </si>
  <si>
    <t xml:space="preserve">   Jumlah Pendapatan Asli Daerah (1 sd 6)</t>
  </si>
  <si>
    <t>PENDAPATAN TRANSFER LO</t>
  </si>
  <si>
    <t>8.1.2</t>
  </si>
  <si>
    <t>TRANSFER PEMERINTAH PUSAT - DANA PERIMBANGAN LO</t>
  </si>
  <si>
    <t>8.1.2.1</t>
  </si>
  <si>
    <t>Bagi Hasil Pajak LO</t>
  </si>
  <si>
    <t>8.1.2.1.1</t>
  </si>
  <si>
    <t>Bagi Hasil Bukan Pajak LO</t>
  </si>
  <si>
    <t>8.1.2.1.2</t>
  </si>
  <si>
    <t>Dana Alokasi Umum LO</t>
  </si>
  <si>
    <t>8.1.2.1.3</t>
  </si>
  <si>
    <t>Dana Alokasi Khusus LO</t>
  </si>
  <si>
    <t>8.1.2.1.4</t>
  </si>
  <si>
    <t>Dana Bagi Hasil Cukai LO</t>
  </si>
  <si>
    <t>8.1.2.1.5</t>
  </si>
  <si>
    <t>TRANSFER PEMERINTAH PUSAT-LAINNYA LO</t>
  </si>
  <si>
    <t>8.1.2.2</t>
  </si>
  <si>
    <t>Dana Otonomi Khusus LO</t>
  </si>
  <si>
    <t>8.1.2.2.1</t>
  </si>
  <si>
    <t>Dana Penyesuaian LO</t>
  </si>
  <si>
    <t>8.1.2.2.2</t>
  </si>
  <si>
    <t xml:space="preserve">   Jumlah Pendapatan Transfer Pemerintah Pusat Lainnya (20 sd 21)</t>
  </si>
  <si>
    <t>Transfer Pemerintah Provinsi LO</t>
  </si>
  <si>
    <t>8.1.2.3</t>
  </si>
  <si>
    <t>Pendapatan bagi hasil pajak LO</t>
  </si>
  <si>
    <t>8.1.2.3.1</t>
  </si>
  <si>
    <t>Pendapatan bagi hasil lainnya LO</t>
  </si>
  <si>
    <t>8.1.2.3.2</t>
  </si>
  <si>
    <t>Bantuan Keuangan LO</t>
  </si>
  <si>
    <t>LAIN-LAIN PENDAPATAN YANG SAH LO</t>
  </si>
  <si>
    <t>8.1.3</t>
  </si>
  <si>
    <t>Pendapatan Hibah LO</t>
  </si>
  <si>
    <t>8.1.3.1</t>
  </si>
  <si>
    <t>Pendapatan Darurat LO</t>
  </si>
  <si>
    <t>78.1</t>
  </si>
  <si>
    <t>Pendapatan Lainnya LO</t>
  </si>
  <si>
    <t xml:space="preserve">   Jumlah Lain-lain Pendapatan yang Sah (32 sd 34)</t>
  </si>
  <si>
    <t xml:space="preserve">   JUMLAH PENDAPATAN (7 + 29 + 35)</t>
  </si>
  <si>
    <t>BEBAN</t>
  </si>
  <si>
    <t>BEBAN OPERASI</t>
  </si>
  <si>
    <t>8.2.</t>
  </si>
  <si>
    <t>Beban Pegawai</t>
  </si>
  <si>
    <t>8.2.1.</t>
  </si>
  <si>
    <t>Beban Persediaan</t>
  </si>
  <si>
    <t>8.2.2.</t>
  </si>
  <si>
    <t>Beban Jasa</t>
  </si>
  <si>
    <t>8.2.3.</t>
  </si>
  <si>
    <t>Beban Pemeliharaan</t>
  </si>
  <si>
    <t>8.2.4.</t>
  </si>
  <si>
    <t>Beban Perjalanan Dinas</t>
  </si>
  <si>
    <t>8.2.5.</t>
  </si>
  <si>
    <t>Beban Bunga</t>
  </si>
  <si>
    <t>Beban Subsidi</t>
  </si>
  <si>
    <t>8.2.6.</t>
  </si>
  <si>
    <t>Beban Hibah</t>
  </si>
  <si>
    <t>8.2.7.</t>
  </si>
  <si>
    <t>Beban Bantuan Sosial</t>
  </si>
  <si>
    <t>8.2.8.</t>
  </si>
  <si>
    <t>Beban Bantuan Keuangan</t>
  </si>
  <si>
    <t>88.1</t>
  </si>
  <si>
    <t>Beban Transfer</t>
  </si>
  <si>
    <t>88.2</t>
  </si>
  <si>
    <t>Beban Penyisihan Piutang</t>
  </si>
  <si>
    <t>8.2.9.</t>
  </si>
  <si>
    <t>Beban Penyisihan Piutang Pajak</t>
  </si>
  <si>
    <t>91.1</t>
  </si>
  <si>
    <t>Beban Penyisihan Piutang Retribusi</t>
  </si>
  <si>
    <t>91.2</t>
  </si>
  <si>
    <t>Beban Penyisihan Bagian Lancar Tagihan Penj Angsuran</t>
  </si>
  <si>
    <t>91.3</t>
  </si>
  <si>
    <t>Beban Penyisihan Piutang Lainnya</t>
  </si>
  <si>
    <t>91.4</t>
  </si>
  <si>
    <t>Beban Penyisihan Investasi dana bergulir</t>
  </si>
  <si>
    <t>91.5</t>
  </si>
  <si>
    <t>Beban Penyisihan Kerugian Investasi Non Permanen</t>
  </si>
  <si>
    <t>92.1</t>
  </si>
  <si>
    <t>Beban Penyusutan</t>
  </si>
  <si>
    <t>8.2.10.</t>
  </si>
  <si>
    <t>Beban Peny Peralatan &amp; Mesin</t>
  </si>
  <si>
    <t>89.1</t>
  </si>
  <si>
    <t>Beban Peny Gedung &amp; Bangunan</t>
  </si>
  <si>
    <t>89.2</t>
  </si>
  <si>
    <t>Beban Peny Jln, Irigasi &amp; Jaringan</t>
  </si>
  <si>
    <t>89.3</t>
  </si>
  <si>
    <t>Beban Peny Aset Tetap Lainnya</t>
  </si>
  <si>
    <t>89.4</t>
  </si>
  <si>
    <t>Beban Amortisasi</t>
  </si>
  <si>
    <t>8.2.11.</t>
  </si>
  <si>
    <t>Beban Penyusutan Aset Lain - Lain</t>
  </si>
  <si>
    <t>8.2.12.</t>
  </si>
  <si>
    <t>Beban Lain lain</t>
  </si>
  <si>
    <t>8.2.13.</t>
  </si>
  <si>
    <t>SURLUS (DEFISIT) DARI</t>
  </si>
  <si>
    <t>KEGIATAN NON OPERASIONAL</t>
  </si>
  <si>
    <t>Surplus Penjualan Aset Non Lancar</t>
  </si>
  <si>
    <t>Surplus Penyelesaian Jangka Panjang</t>
  </si>
  <si>
    <t>Defisit Penjualan Aset Non Lancar</t>
  </si>
  <si>
    <t>Defisit Penyelesaian Kewajiban Jangka Panjang</t>
  </si>
  <si>
    <t>Defisit dari Kegiatan Non Operasional Lainnya</t>
  </si>
  <si>
    <t xml:space="preserve">   Jumlah Surplus (Defisit) dari Keg Non Operasional (63 sd 67)</t>
  </si>
  <si>
    <t>SURLUS (DEFISIT) SEBELUM LUAR BIASA (59 +68)</t>
  </si>
  <si>
    <t>POS LUAR BIASA</t>
  </si>
  <si>
    <t>Pendapatan Luar Biasa</t>
  </si>
  <si>
    <t>Beban Luar Biasa</t>
  </si>
  <si>
    <t>Beban Tidak Terduga</t>
  </si>
  <si>
    <t xml:space="preserve">   Jumlah Pos Luar Biasa (73 sd 75)</t>
  </si>
  <si>
    <t>SURPLUS/ DEFISIT LO ( 70 + 76)</t>
  </si>
  <si>
    <t xml:space="preserve">PEMERINTAH KOTA MADIUN                                                                                  </t>
  </si>
  <si>
    <t>NERACA</t>
  </si>
  <si>
    <t>1</t>
  </si>
  <si>
    <t/>
  </si>
  <si>
    <t>2</t>
  </si>
  <si>
    <t xml:space="preserve">ASET
</t>
  </si>
  <si>
    <t>7.1</t>
  </si>
  <si>
    <t>3</t>
  </si>
  <si>
    <t>ASET LANCAR</t>
  </si>
  <si>
    <t>7.1.1</t>
  </si>
  <si>
    <t>4</t>
  </si>
  <si>
    <t>Kas dan Bank</t>
  </si>
  <si>
    <t>7.1.1.1</t>
  </si>
  <si>
    <t>5</t>
  </si>
  <si>
    <t>Kas di Kas Daerah</t>
  </si>
  <si>
    <t>7.1.1.1.1</t>
  </si>
  <si>
    <t>6</t>
  </si>
  <si>
    <t>Deposito Berjangka 1 Bulan</t>
  </si>
  <si>
    <t>7.1.1.1.2</t>
  </si>
  <si>
    <t>1.1</t>
  </si>
  <si>
    <t>7</t>
  </si>
  <si>
    <t>Kas di Bendahara Pengeluaran</t>
  </si>
  <si>
    <t>7.1.1.1.3</t>
  </si>
  <si>
    <t>8</t>
  </si>
  <si>
    <t>Kas di Bendahara Penerimaan</t>
  </si>
  <si>
    <t>7.1.1.1.4</t>
  </si>
  <si>
    <t>9</t>
  </si>
  <si>
    <t>Kas di BLUD RSUD</t>
  </si>
  <si>
    <t>7.1.1.1.5</t>
  </si>
  <si>
    <t>4.1</t>
  </si>
  <si>
    <t>10</t>
  </si>
  <si>
    <t>Kas di BLUD Puskesmas/JKN</t>
  </si>
  <si>
    <t>7.1.1.1.6</t>
  </si>
  <si>
    <t>4.2</t>
  </si>
  <si>
    <t>11</t>
  </si>
  <si>
    <t>Kas Lainnya</t>
  </si>
  <si>
    <t>7.1.1.1.7</t>
  </si>
  <si>
    <t>Kas Lainnya BOS</t>
  </si>
  <si>
    <t>6.1</t>
  </si>
  <si>
    <t>Kas Lainnya terkait Utang PFK</t>
  </si>
  <si>
    <t>6.2</t>
  </si>
  <si>
    <t>Kas Lainnya BOP</t>
  </si>
  <si>
    <t>6.3</t>
  </si>
  <si>
    <t>Kas Lainnya BOK</t>
  </si>
  <si>
    <t>6.4</t>
  </si>
  <si>
    <t>12</t>
  </si>
  <si>
    <t>Piutang Pajak Daerah</t>
  </si>
  <si>
    <t>7.1.1.2</t>
  </si>
  <si>
    <t>13</t>
  </si>
  <si>
    <t xml:space="preserve">   Penyisihan Piutang Pajak Daerah</t>
  </si>
  <si>
    <t>14</t>
  </si>
  <si>
    <t xml:space="preserve">     Piutang Pajak Daerah Netto</t>
  </si>
  <si>
    <t>15</t>
  </si>
  <si>
    <t>Piutang Retribusi Daerah</t>
  </si>
  <si>
    <t>7.1.1.3</t>
  </si>
  <si>
    <t>16</t>
  </si>
  <si>
    <t xml:space="preserve">   Penyisihan Piutang Retribusi Daerah</t>
  </si>
  <si>
    <t>17</t>
  </si>
  <si>
    <t>Piutang Retribusi Daerah Netto</t>
  </si>
  <si>
    <t>18</t>
  </si>
  <si>
    <t>Bagian Lancar Tagihan Penjualan Angsuran</t>
  </si>
  <si>
    <t>7.1.1.4</t>
  </si>
  <si>
    <t>19</t>
  </si>
  <si>
    <t xml:space="preserve">  Penyisihan Bagian Lancar Tagihan Penjualan Angsuran</t>
  </si>
  <si>
    <t>20</t>
  </si>
  <si>
    <t xml:space="preserve">     Bagian Lancar Tagihan Penjualan Angsuran Netto</t>
  </si>
  <si>
    <t>21</t>
  </si>
  <si>
    <t>Piutang Lain-Lain</t>
  </si>
  <si>
    <t>7.1.1.5</t>
  </si>
  <si>
    <t>22</t>
  </si>
  <si>
    <t xml:space="preserve">   Penyisihan Piutang Lain-Lain</t>
  </si>
  <si>
    <t>23</t>
  </si>
  <si>
    <t xml:space="preserve">     Piutang Lain-Lain Netto</t>
  </si>
  <si>
    <t>24</t>
  </si>
  <si>
    <t>Persediaan</t>
  </si>
  <si>
    <t>7.1.1.6</t>
  </si>
  <si>
    <t>Persediaan Tak Habis Pakai</t>
  </si>
  <si>
    <t>20.1</t>
  </si>
  <si>
    <t>Persediaan pakai habis</t>
  </si>
  <si>
    <t>20.2</t>
  </si>
  <si>
    <t>Persediaan Bekas Pakai</t>
  </si>
  <si>
    <t>20.3</t>
  </si>
  <si>
    <t>Belanja Dibayar Dimuka</t>
  </si>
  <si>
    <t>7.1.1.7</t>
  </si>
  <si>
    <t>Jumlah Aset Lancar ( 5 sd 11+14+17+20+23+24+25)</t>
  </si>
  <si>
    <t>INVESTASI JANGKA PANJANG</t>
  </si>
  <si>
    <t>7.1.2</t>
  </si>
  <si>
    <t>Investasi Non Permanen</t>
  </si>
  <si>
    <t>7.1.2.1</t>
  </si>
  <si>
    <t>Investasi Dana Bergulir</t>
  </si>
  <si>
    <t>7.1.2.1.1</t>
  </si>
  <si>
    <t xml:space="preserve">   Penyisihan Investasi Dana Bergulir</t>
  </si>
  <si>
    <t>7.1.2.1.2</t>
  </si>
  <si>
    <t xml:space="preserve">     Investasi Dana Bergulir Netto</t>
  </si>
  <si>
    <t>Investasi Permanen</t>
  </si>
  <si>
    <t>7.1.2.2</t>
  </si>
  <si>
    <t>Penyertaan Modal Pemerintah Daerah</t>
  </si>
  <si>
    <t>7.1.2.2.1</t>
  </si>
  <si>
    <t xml:space="preserve">   PDAM</t>
  </si>
  <si>
    <t>25.1</t>
  </si>
  <si>
    <t xml:space="preserve">   Bank Daerah</t>
  </si>
  <si>
    <t>25.2</t>
  </si>
  <si>
    <t xml:space="preserve">   PD Aneka Usaha</t>
  </si>
  <si>
    <t>25.3</t>
  </si>
  <si>
    <t xml:space="preserve">   PT. Bank Jatim</t>
  </si>
  <si>
    <t>25.4</t>
  </si>
  <si>
    <t>ASET TETAP</t>
  </si>
  <si>
    <t>7.1.3</t>
  </si>
  <si>
    <t>Tanah</t>
  </si>
  <si>
    <t>7.1.3.1</t>
  </si>
  <si>
    <t>Peralatan dan Mesin</t>
  </si>
  <si>
    <t>7.1.3.2</t>
  </si>
  <si>
    <t>Akumulasi Peny Peralatan dan Mesin</t>
  </si>
  <si>
    <t xml:space="preserve">    Peralatan dan Mesin Netto</t>
  </si>
  <si>
    <t>Gedung dan Bangunan</t>
  </si>
  <si>
    <t>7.1.3.3</t>
  </si>
  <si>
    <t>Akumulasi Peny Gedung dan Bangunan</t>
  </si>
  <si>
    <t xml:space="preserve">    Gedung dan Bangunan Netto</t>
  </si>
  <si>
    <t>Jalan, Irigasi dan Jaringan</t>
  </si>
  <si>
    <t>7.1.3.4</t>
  </si>
  <si>
    <t>Akumulasi Peny Jalan, Jaringan, Irigasi</t>
  </si>
  <si>
    <t xml:space="preserve">   Jalan, Irigasi dan Jaringan Netto</t>
  </si>
  <si>
    <t>Aset Tetap Lainnya</t>
  </si>
  <si>
    <t>7.1.3.5</t>
  </si>
  <si>
    <t>Akumulasi Peny Aset Tetap Lainnya</t>
  </si>
  <si>
    <t xml:space="preserve">    Aset Tetap Lainnya Netto</t>
  </si>
  <si>
    <t>Konstruksi Dalam Pengerjaan</t>
  </si>
  <si>
    <t>7.1.3.6</t>
  </si>
  <si>
    <t>ASET LAINNYA</t>
  </si>
  <si>
    <t>7.1.4</t>
  </si>
  <si>
    <t>Tagihan Penjualan Angsuran</t>
  </si>
  <si>
    <t xml:space="preserve">   Penyisihan Tagihan Penjualan Angsuran</t>
  </si>
  <si>
    <t xml:space="preserve">     Tagihan Penjualan Angsuran Netto</t>
  </si>
  <si>
    <t>Tuntutan Perbendaharaan</t>
  </si>
  <si>
    <t>43.0</t>
  </si>
  <si>
    <t xml:space="preserve">   Penyisihan Tuntutan Perbendaharaan</t>
  </si>
  <si>
    <t>43.01</t>
  </si>
  <si>
    <t xml:space="preserve">     Tuntutan Perbendaharaan Netto</t>
  </si>
  <si>
    <t>Tuntutan Ganti Rugi</t>
  </si>
  <si>
    <t>7.1.4.1</t>
  </si>
  <si>
    <t xml:space="preserve">   Penyisihan Tuntutan Ganti Rugi</t>
  </si>
  <si>
    <t xml:space="preserve">     Tuntutan Ganti Rugi Netto</t>
  </si>
  <si>
    <t>Kemitraan dengan Pihak Ketiga</t>
  </si>
  <si>
    <t>7.1.4.2</t>
  </si>
  <si>
    <t>Aset Tak Berwujud</t>
  </si>
  <si>
    <t>7.1.4.4</t>
  </si>
  <si>
    <t>Akumulasi Amortisasi Aset Tidak Berwujud</t>
  </si>
  <si>
    <t xml:space="preserve">     Aset Tak Berwujud Netto</t>
  </si>
  <si>
    <t>Aset Lain-lain</t>
  </si>
  <si>
    <t>Akumulasi penyusutan aset lain-lain</t>
  </si>
  <si>
    <t xml:space="preserve">     Aset Lain-lain Netto</t>
  </si>
  <si>
    <t>UTANG</t>
  </si>
  <si>
    <t>7.2</t>
  </si>
  <si>
    <t>UTANG LANCAR</t>
  </si>
  <si>
    <t>7.2.1</t>
  </si>
  <si>
    <t>Utang Perhitungan Fihak Ketiga (PFK)</t>
  </si>
  <si>
    <t>7.2.1.1</t>
  </si>
  <si>
    <t>Pendapatan Diterima Dimuka</t>
  </si>
  <si>
    <t xml:space="preserve">  Pendapatan Diterima Dimuka Pajak</t>
  </si>
  <si>
    <t>56.1</t>
  </si>
  <si>
    <t xml:space="preserve">  Pendapatan Diterima Dimuka Retribusi</t>
  </si>
  <si>
    <t>56.2</t>
  </si>
  <si>
    <t xml:space="preserve">  Pendapatan Diterima Dimuka Lain-Lain PAD</t>
  </si>
  <si>
    <t>56.3</t>
  </si>
  <si>
    <t>Utang Belanja</t>
  </si>
  <si>
    <t>7.2.1.2</t>
  </si>
  <si>
    <t>Utang Belanja Pegawai</t>
  </si>
  <si>
    <t>Utang Belanja Jasa</t>
  </si>
  <si>
    <t>Utang Belanja Modal</t>
  </si>
  <si>
    <t>Utang Jangka Pendek Lainnya</t>
  </si>
  <si>
    <t>Utang Belanja Persediaan (Obat)</t>
  </si>
  <si>
    <t xml:space="preserve">UTANG JANGKA PANJANG
</t>
  </si>
  <si>
    <t>Utang Dalam Negeri - Pemerintah Pusat</t>
  </si>
  <si>
    <t>Utang Dalam Negeri - Pemerintah Daerah Lainnya</t>
  </si>
  <si>
    <t>Utang Dalam Negeri - Lembaga Keuangan Bank</t>
  </si>
  <si>
    <t>Utang Dalam Negeri - Lembaga Keuangan Bukan Bank</t>
  </si>
  <si>
    <t>Utang Dalam Negeri - Obligasi</t>
  </si>
  <si>
    <t>Utang Jangka Panjang Lainnya</t>
  </si>
  <si>
    <t>LAPORAN PERUBAHAN EKUITAS</t>
  </si>
  <si>
    <t>Ekuitas Awal</t>
  </si>
  <si>
    <t>10.1</t>
  </si>
  <si>
    <t>Surplus (Defisit) LO</t>
  </si>
  <si>
    <t>10.2</t>
  </si>
  <si>
    <t>Dampak Kumulatif Perubahan Kebijakan/Kesalahan Mendasar</t>
  </si>
  <si>
    <t>Lain-lain (Ekuitas)</t>
  </si>
  <si>
    <t>RK PPKD</t>
  </si>
  <si>
    <t>RK SKPD</t>
  </si>
  <si>
    <t>RK PPKD BOS</t>
  </si>
  <si>
    <t>RK SKPD BOS</t>
  </si>
  <si>
    <t>RK PPKD BTT</t>
  </si>
  <si>
    <t>RK SKPD BTT</t>
  </si>
  <si>
    <t>RK PPKD BOP</t>
  </si>
  <si>
    <t>RK SKPD BOP</t>
  </si>
  <si>
    <t>RK PPKD BOK</t>
  </si>
  <si>
    <t>RK SKPD BOK</t>
  </si>
  <si>
    <t>Ekuitas RK PPKD Tanah</t>
  </si>
  <si>
    <t>Ekuitas RK PPKD Peralatan Mesin</t>
  </si>
  <si>
    <t>Ekuitas RK PPKD Gedung &amp; Bangunan</t>
  </si>
  <si>
    <t>Ekuitas RK PPKD Jalan, Irigasi &amp; Jaringan</t>
  </si>
  <si>
    <t>Ekuitas RK PPKD Aset Tetap Lainnya</t>
  </si>
  <si>
    <t>Ekuitas RK PPKD Aset Tak Berwujud</t>
  </si>
  <si>
    <t>Ekuitas RK PPKD Aset Lain - Lain</t>
  </si>
  <si>
    <t>Ekuitas Akhir</t>
  </si>
  <si>
    <t>10.4</t>
  </si>
  <si>
    <t>No</t>
  </si>
  <si>
    <t>U r a i a n</t>
  </si>
  <si>
    <t>Tahun 2023</t>
  </si>
  <si>
    <t>Tahun 2022</t>
  </si>
  <si>
    <t>9.1</t>
  </si>
  <si>
    <t>Arus Masuk Kas</t>
  </si>
  <si>
    <t>9.1.1</t>
  </si>
  <si>
    <t>Penerimaan Pajak Daerah</t>
  </si>
  <si>
    <t>9.1.1.1</t>
  </si>
  <si>
    <t>Penerimaan Retribusi Daerah</t>
  </si>
  <si>
    <t>9.1.1.2</t>
  </si>
  <si>
    <t>Penerimaan Hasil Pengelolaan Kekayaan Daerah yang dipisahkan</t>
  </si>
  <si>
    <t>9.1.1.3</t>
  </si>
  <si>
    <t>Penerimaan Lain-lain Pendapatan Asli Daerah yang sah</t>
  </si>
  <si>
    <t>9.1.1.4</t>
  </si>
  <si>
    <t>Penerimaan Dana Bagi Hasil Pajak</t>
  </si>
  <si>
    <t>9.1.1.5</t>
  </si>
  <si>
    <t>Penerimaan Dana Bagi Hasil Bukan Pajak (SDA)</t>
  </si>
  <si>
    <t>9.1.1.6</t>
  </si>
  <si>
    <t>Penerimaan Dana Alokasi Umum</t>
  </si>
  <si>
    <t>9.1.1.7</t>
  </si>
  <si>
    <t>Penerimaan Dana Alokasi Khusus</t>
  </si>
  <si>
    <t>9.1.1.8</t>
  </si>
  <si>
    <t>Penerimaan Bagi Hasil Cukai</t>
  </si>
  <si>
    <t>9.1.1.9</t>
  </si>
  <si>
    <t>Penerimaan Bagi Hasil Pajak dari Propinsi</t>
  </si>
  <si>
    <t>9.1.1.10</t>
  </si>
  <si>
    <t>Penerimaan Bantuan Keuangan/Bagi Hasil Lainnya dari Propinsi</t>
  </si>
  <si>
    <t>9.1.1.11</t>
  </si>
  <si>
    <t xml:space="preserve">Penerimaan Dana Penyesuaian </t>
  </si>
  <si>
    <t>9.1.1.12</t>
  </si>
  <si>
    <t>Penerimaan Hibah</t>
  </si>
  <si>
    <t>9.1.1.13</t>
  </si>
  <si>
    <t>Penerimaan Dana Darurat</t>
  </si>
  <si>
    <t>9.1.1.14</t>
  </si>
  <si>
    <t>Penerimaan Lainnya</t>
  </si>
  <si>
    <t>9.1.1.15</t>
  </si>
  <si>
    <t>Jumlah Arus Masuk Kas</t>
  </si>
  <si>
    <t>Arus Keluar Kas</t>
  </si>
  <si>
    <t>9.1.2</t>
  </si>
  <si>
    <t>Pembayaran Pegawai</t>
  </si>
  <si>
    <t>9.1.2.1</t>
  </si>
  <si>
    <t>Pembayaran Barang dan Jasa</t>
  </si>
  <si>
    <t>9.1.2.2</t>
  </si>
  <si>
    <t>Pembayaran Bunga</t>
  </si>
  <si>
    <t>9.1.2.3</t>
  </si>
  <si>
    <t>Pembayaran Subsidi</t>
  </si>
  <si>
    <t>Pembayaran Hibah</t>
  </si>
  <si>
    <t>Pembayaran Bantuan Sosial</t>
  </si>
  <si>
    <t>9.1.2.4</t>
  </si>
  <si>
    <t>Pembayaran Bantuan Keuangan</t>
  </si>
  <si>
    <t>9.1.2.5</t>
  </si>
  <si>
    <t>Pembayaran tidak terduga</t>
  </si>
  <si>
    <t>Pembayaran Transfer</t>
  </si>
  <si>
    <t>Jumlah Arus Keluar Kas</t>
  </si>
  <si>
    <t>Arus Kas Bersih dari Aktivitas Operasi</t>
  </si>
  <si>
    <t>9.1.3</t>
  </si>
  <si>
    <t>ARUS KAS DARI AKTIVITAS INVESTASI</t>
  </si>
  <si>
    <t>9.2</t>
  </si>
  <si>
    <t>9.2.1</t>
  </si>
  <si>
    <t>Penjualan Investasi Jangka Panjang</t>
  </si>
  <si>
    <t>9.2.1.1</t>
  </si>
  <si>
    <t>Penjualan Aktiva Tetap</t>
  </si>
  <si>
    <t>9.2.1.2</t>
  </si>
  <si>
    <t>9.2.2</t>
  </si>
  <si>
    <t>Perolehan Modal Tanah</t>
  </si>
  <si>
    <t>9.2.2.1</t>
  </si>
  <si>
    <t>Perolehan Modal Peralatan dan Mesin</t>
  </si>
  <si>
    <t>9.2.2.2</t>
  </si>
  <si>
    <t>Perolehan Modal Gedung dan Bangunan</t>
  </si>
  <si>
    <t>9.2.2.3</t>
  </si>
  <si>
    <t>Perolehan Modal Jalan, Irigasi dan Jaringan</t>
  </si>
  <si>
    <t>9.2.2.4</t>
  </si>
  <si>
    <t>Perolehan Aset Tetap Lainnya</t>
  </si>
  <si>
    <t>9.2.2.5</t>
  </si>
  <si>
    <t>Perolehan Aset Lainnya</t>
  </si>
  <si>
    <t>9.2.2.6</t>
  </si>
  <si>
    <t>Penyertaan Modal</t>
  </si>
  <si>
    <t>Arus Kas Bersih dari Aktivitas Investasi</t>
  </si>
  <si>
    <t>9.2.3</t>
  </si>
  <si>
    <t>ARUS KAS DARI AKTIVITAS PENDANAAN</t>
  </si>
  <si>
    <t>9.3</t>
  </si>
  <si>
    <t>9.3.1</t>
  </si>
  <si>
    <t>SiLPA Tahun anggaran yang lalu</t>
  </si>
  <si>
    <t>9.3.1.1</t>
  </si>
  <si>
    <t>Penerimaan Pinjaman dan Obligasi</t>
  </si>
  <si>
    <t>Transfer dari Dana Cadangan</t>
  </si>
  <si>
    <t>Penjualan Aset Daerah yang Dipisahkan</t>
  </si>
  <si>
    <t>9.3.1.2</t>
  </si>
  <si>
    <t>9.3.2</t>
  </si>
  <si>
    <t>Pembayaran Pokok Pinjaman dan Obligasi</t>
  </si>
  <si>
    <t>Transfer ke Dana Cadangan</t>
  </si>
  <si>
    <t>Pembayaran Utang Pokok</t>
  </si>
  <si>
    <t>9.3.2.2</t>
  </si>
  <si>
    <t>Arus Kas Bersih dari Aktivitas Pendanaan</t>
  </si>
  <si>
    <t>9.3.3</t>
  </si>
  <si>
    <t>ARUS KAS DARI AKTIVITAS TRANSITORIS</t>
  </si>
  <si>
    <t>9.4</t>
  </si>
  <si>
    <t>9.4.1</t>
  </si>
  <si>
    <t>Penerimaan Perhitungan Pihak Ketiga</t>
  </si>
  <si>
    <t>9.4.2</t>
  </si>
  <si>
    <t>Pengeluaran Perhitungan Pihak Ketiga</t>
  </si>
  <si>
    <t>Arus Kas Bersih dari Aktivitas Transitoris</t>
  </si>
  <si>
    <t>9.4.3</t>
  </si>
  <si>
    <t>Kenaikan/Penurunan Bersih Kas Selama Periode</t>
  </si>
  <si>
    <t>Saldo Awal Kas di Kas Daerah</t>
  </si>
  <si>
    <t>Saldo Awal Kas BLUD Dinas Kesehatan</t>
  </si>
  <si>
    <t>Saldo Awal Kas BLUD RSUD</t>
  </si>
  <si>
    <t xml:space="preserve">Saldo Awal Kas di Bendahara Penerimaan </t>
  </si>
  <si>
    <t>Saldo Awal Kas di Bendahara Pengeluaran</t>
  </si>
  <si>
    <t>Saldo Akhir Kas Lainnya PFK</t>
  </si>
  <si>
    <t>Saldo Akhir Kas</t>
  </si>
  <si>
    <t>Saldo Akhir Kas di BUD</t>
  </si>
  <si>
    <t>Saldo Akhir Kas di Bendahara Pengeluaran</t>
  </si>
  <si>
    <t>Saldo Akhir Kas di Bendahara Pengeluaran BLUD</t>
  </si>
  <si>
    <t xml:space="preserve">Saldo Akhir Kas di Bendahara Penerimaan </t>
  </si>
  <si>
    <t>Saldo Akhir Kas di Bendahara Penerimaan BLUD</t>
  </si>
  <si>
    <t>Saldo Akhir Kas BLUD Dinas Kesehatan</t>
  </si>
  <si>
    <t>Saldo Akhir Kas BLUD RSUD</t>
  </si>
  <si>
    <t>Saldo Akhir Kas Lainnya BOS+BOK+BOP</t>
  </si>
  <si>
    <t xml:space="preserve">LAMPIRAN   V : </t>
  </si>
  <si>
    <t>LAPORAN PERUBAHAN SALDO ANGGARAN LEBIH (SAL)</t>
  </si>
  <si>
    <t>Saldo Anggaran Lebih Awal</t>
  </si>
  <si>
    <t>Penggunaan SAL sebagai penerimaan pembiayaan tahun berjalan</t>
  </si>
  <si>
    <t>Sub total ( 1 + 2)</t>
  </si>
  <si>
    <t>Sisa Lebih/Kurang Pembiayaan Anggaran (SiLPA/SiKPA)</t>
  </si>
  <si>
    <t>Sub total ( 3 +4)</t>
  </si>
  <si>
    <t>Koreksi Kesalahan Pembukuan Tahun Sebelumnya</t>
  </si>
  <si>
    <t>Lain-Lain</t>
  </si>
  <si>
    <t>Saldo Anggaran Lebih Akhir (5 + 6 + 7)</t>
  </si>
  <si>
    <t>6.5</t>
  </si>
  <si>
    <t xml:space="preserve"> </t>
  </si>
  <si>
    <t>.</t>
  </si>
  <si>
    <t>(Dalam rupiah)</t>
  </si>
  <si>
    <t>WALI KOTA MADIUN</t>
  </si>
  <si>
    <t>Dr.Drs.H.MAIDI,S.H., M.M., M.Pd</t>
  </si>
  <si>
    <t>Jumlah Pendapatan Transfer Pemerintah Pusat Lainnya (21 sd 22)</t>
  </si>
  <si>
    <t>Jumlah Lain-lain Pendapatan yang Sah (34 sd 37)</t>
  </si>
  <si>
    <t>Jumlah Pendapatan Asli Daerah (3 sd 6)</t>
  </si>
  <si>
    <t>Jumlah Pendapatan Transfer Dana Perimbangan (12 sd 16)</t>
  </si>
  <si>
    <t>Jumlah Pendapatan Transfer (18 + 23 + 28)</t>
  </si>
  <si>
    <t>JUMLAH PENDAPATAN (18 + 29 + 36)</t>
  </si>
  <si>
    <t>Jumlah Belanja Operasi (41 sd 46)</t>
  </si>
  <si>
    <t>Jumlah Belanja Modal (50 sd 55)</t>
  </si>
  <si>
    <t>Jumlah Belanja Tak Terduga (59)</t>
  </si>
  <si>
    <t>JUMLAH BELANJA (47 + 56 + 60 + 64)</t>
  </si>
  <si>
    <t>SURPLUS/ DEFISIT ( 37 - 65)</t>
  </si>
  <si>
    <t>Jumlah Penerimaan Pembiayaan (70 sd 75)</t>
  </si>
  <si>
    <t>Jumlah Pengeluaran Pembiayaan (78 sd 82)</t>
  </si>
  <si>
    <t>Pembiayaan Netto (76 - 83)</t>
  </si>
  <si>
    <t>Sisa Lebih Perhitungan Anggaran (SiLPA) (66 + 85)</t>
  </si>
  <si>
    <t>Saldo Awal Kas Lainnya BOS</t>
  </si>
  <si>
    <t>Saldo Awal Kas Lainnya PFK</t>
  </si>
  <si>
    <t xml:space="preserve">Jumlah Ekuitas </t>
  </si>
  <si>
    <t>JUMLAH KEWAJIBAN (82+91)</t>
  </si>
  <si>
    <t>JUMLAH KEWAJIBAN DAN EKUITAS DANA (92+93)</t>
  </si>
  <si>
    <t>Jumlah Kewajiban Jangka Panjang (85 sd 90)</t>
  </si>
  <si>
    <t>Jumlah Kewajiban Jangka Pendek ( 79 sd 81)</t>
  </si>
  <si>
    <t>JUMLAH ASET (26 + 38 +55 + 74)</t>
  </si>
  <si>
    <t>Jumlah Aset Lainnya (60+63+66+67+70+73)</t>
  </si>
  <si>
    <t>Jumlah Aset Tetap (41+44+47+50+53+54)</t>
  </si>
  <si>
    <t>Jumlah Investasi Jangka Panjang (33+35)</t>
  </si>
  <si>
    <t>Jumlah Investasi Permanen (36)</t>
  </si>
  <si>
    <t>Jumlah Investasi Non Permanen (32)</t>
  </si>
  <si>
    <t>Akumulasi Penyusutan sd tahun 2022</t>
  </si>
  <si>
    <t>Akumulasi  Amortisasi sd tahun 2022</t>
  </si>
  <si>
    <t xml:space="preserve">  Jumlah Pendapatan Transfer Dana Perimbangan (11 sd 15)</t>
  </si>
  <si>
    <t xml:space="preserve">   Jumlah Beban Operasi (40 sd 56)</t>
  </si>
  <si>
    <t>SURLUS (DEFISIT) DARI OPERASI (36 - 57)</t>
  </si>
  <si>
    <t xml:space="preserve">   Jumlah Pendapatan Transfer (17 + 22 + 28)</t>
  </si>
  <si>
    <t xml:space="preserve">   Jumlah Pendapatan Transfer Pemerintah Provinsi (25 sd 27)</t>
  </si>
  <si>
    <t>7.2.1.3</t>
  </si>
  <si>
    <t>ARUS KAS DARI AKTIVITAS OPERASI</t>
  </si>
  <si>
    <t>LAPORAN ARUS KAS</t>
  </si>
  <si>
    <t>PER 31 DESEMBER 2023 DAN  2022</t>
  </si>
  <si>
    <t>PER 31 DESEMBER 2023 DAN 2022</t>
  </si>
  <si>
    <t>UNTUK PERIODE YANG BERAKHIR SAMPAI DENGAN 31 DESEMBER 2023 DAN  2022</t>
  </si>
  <si>
    <t>ANGGARAN 2023</t>
  </si>
  <si>
    <t>REALISASI  2023</t>
  </si>
  <si>
    <t>REALISASI 2022</t>
  </si>
  <si>
    <t>Untuk Tahun Yang Berakhir Sampai Dengan 31 Desember 2023 dan 2022</t>
  </si>
  <si>
    <t>Metode Langsung</t>
  </si>
  <si>
    <t>Lihat Catatan atas Laporan Keuangan yang merupakan bagian yang tidak terpisahkan dari Laporan Keuangan utama ini</t>
  </si>
  <si>
    <t>8.4</t>
  </si>
  <si>
    <t>8.3</t>
  </si>
  <si>
    <t>9.1.2.6</t>
  </si>
  <si>
    <t>9.5</t>
  </si>
  <si>
    <t>9.6</t>
  </si>
  <si>
    <t>7.1.4.3</t>
  </si>
  <si>
    <t>7.3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</si>
</sst>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\-_ ;_ @_ "/>
    <numFmt numFmtId="177" formatCode="_ * #,##0_ ;_ * \-#,##0_ ;_ * &quot;-&quot;_ ;_ @_ "/>
    <numFmt numFmtId="178" formatCode="#,##0.00;\(#,##0.00\);\-"/>
    <numFmt numFmtId="179" formatCode="#,##0.00;\(#,##0.00\);\-;\-"/>
    <numFmt numFmtId="180" formatCode="_(* #,##0_);_(* \(#,##0\);_(* &quot;-&quot;??_);_(@_)"/>
    <numFmt numFmtId="181" formatCode="_(&quot;Rp&quot;* #,##0_);_(&quot;Rp&quot;* \(#,##0\);_(&quot;Rp&quot;* \-_);_(@_)"/>
    <numFmt numFmtId="182" formatCode="_(&quot;Rp&quot;* #,##0_);_(&quot;Rp&quot;* \(#,##0\);_(&quot;Rp&quot;* &quot;-&quot;_);_(@_)"/>
    <numFmt numFmtId="183" formatCode="_(&quot;Rp&quot;* #,##0.00_);_(&quot;Rp&quot;* \(#,##0.00\);_(&quot;Rp&quot;* \-??_);_(@_)"/>
    <numFmt numFmtId="184" formatCode="_(&quot;Rp&quot;* #,##0.00_);_(&quot;Rp&quot;* \(#,##0.00\);_(&quot;Rp&quot;* &quot;-&quot;??_);_(@_)"/>
    <numFmt numFmtId="185" formatCode="_(* #,##0.00_);_(* \(#,##0.00\);_(* &quot;-&quot;_);_(@_)"/>
    <numFmt numFmtId="186" formatCode="###,##0.00;\(###,##0.00\)"/>
    <numFmt numFmtId="187" formatCode="_-* #,##0.00_-;\-* #,##0.00_-;_-* &quot;-&quot;_-;_-@_-"/>
    <numFmt numFmtId="188" formatCode="_(* #,##0.00_);[Red]_(* \(#,##0.00\);_(* \-_);_(@_)"/>
    <numFmt numFmtId="189" formatCode="_-* #,##0.00_-;\-* #,##0.00_-;_-* &quot;-&quot;?_-;_-@_-"/>
    <numFmt numFmtId="190" formatCode="#,##0.00;\(#,##0.00\);#,##0.00"/>
    <numFmt numFmtId="191" formatCode="#,##0.00_ ;[Red]\-#,##0.00\ "/>
    <numFmt numFmtId="192" formatCode="_(* #,##0.0_);_(* \(#,##0.0\);_(* &quot;-&quot;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_);[White]_(* \(#,##0.00\);_(* \-_);_(@_)"/>
    <numFmt numFmtId="198" formatCode="_(* #,##0.00_);[Black]_(* \(#,##0.00\);_(* \-_);_(@_)"/>
    <numFmt numFmtId="199" formatCode="_(* #,##0.00_);_(* \(#,##0.00\);_(* \-??_);_(@_)"/>
    <numFmt numFmtId="200" formatCode="#,##0.00_ ;\-#,##0.00\ "/>
    <numFmt numFmtId="201" formatCode="#,##0.0000_);\(#,##0.0000\)"/>
  </numFmts>
  <fonts count="86">
    <font>
      <sz val="12"/>
      <color indexed="63"/>
      <name val="Arial"/>
      <family val="2"/>
    </font>
    <font>
      <sz val="11"/>
      <name val="Calibri"/>
      <family val="2"/>
    </font>
    <font>
      <sz val="11"/>
      <color indexed="8"/>
      <name val="Bookman Old Style"/>
      <family val="1"/>
    </font>
    <font>
      <sz val="11"/>
      <color indexed="8"/>
      <name val="Arial"/>
      <family val="2"/>
    </font>
    <font>
      <sz val="11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9"/>
      <color indexed="8"/>
      <name val="Bookman Old Style"/>
      <family val="1"/>
    </font>
    <font>
      <sz val="11"/>
      <color indexed="8"/>
      <name val="Arial Narrow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  <font>
      <b/>
      <sz val="8"/>
      <name val="Bookman Old Style"/>
      <family val="1"/>
    </font>
    <font>
      <sz val="12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sz val="11"/>
      <color indexed="10"/>
      <name val="Bookman Old Style"/>
      <family val="1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b/>
      <i/>
      <sz val="12"/>
      <color indexed="9"/>
      <name val="Bookman Old Style"/>
      <family val="1"/>
    </font>
    <font>
      <sz val="11"/>
      <name val="Arial Narrow"/>
      <family val="2"/>
    </font>
    <font>
      <i/>
      <sz val="11"/>
      <name val="Bookman Old Style"/>
      <family val="1"/>
    </font>
    <font>
      <b/>
      <i/>
      <sz val="11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9"/>
      <name val="Bookman Old Style"/>
      <family val="1"/>
    </font>
    <font>
      <sz val="11"/>
      <color indexed="12"/>
      <name val="Bookman Old Style"/>
      <family val="1"/>
    </font>
    <font>
      <sz val="11"/>
      <color indexed="9"/>
      <name val="Bookman Old Style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Tms Rmn"/>
      <family val="1"/>
    </font>
    <font>
      <sz val="12"/>
      <name val="Calibri"/>
      <family val="2"/>
    </font>
    <font>
      <b/>
      <sz val="9"/>
      <name val="Bookman Old Style"/>
      <family val="1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9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9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9"/>
      </right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hair"/>
      <bottom style="hair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>
        <color indexed="9"/>
      </right>
      <top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>
        <color indexed="63"/>
      </right>
      <top/>
      <bottom style="dotted"/>
    </border>
    <border>
      <left style="medium"/>
      <right style="medium"/>
      <top/>
      <bottom style="dotted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  <border>
      <left style="thin">
        <color indexed="9"/>
      </left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hair"/>
      <bottom style="hair"/>
    </border>
    <border>
      <left/>
      <right style="thin"/>
      <top style="medium"/>
      <bottom style="medium"/>
    </border>
    <border>
      <left style="thin">
        <color indexed="9"/>
      </left>
      <right style="medium"/>
      <top/>
      <bottom/>
    </border>
    <border>
      <left style="medium"/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thin">
        <color indexed="9"/>
      </left>
      <right style="medium"/>
      <top/>
      <bottom style="medium"/>
    </border>
    <border>
      <left style="thin">
        <color indexed="9"/>
      </left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/>
      <top/>
      <bottom style="thin"/>
    </border>
    <border>
      <left/>
      <right style="thin">
        <color indexed="9"/>
      </right>
      <top style="thin"/>
      <bottom style="medium"/>
    </border>
    <border>
      <left style="thin">
        <color indexed="9"/>
      </left>
      <right/>
      <top style="thin"/>
      <bottom style="medium"/>
    </border>
    <border>
      <left/>
      <right style="thin">
        <color indexed="9"/>
      </right>
      <top/>
      <bottom style="medium"/>
    </border>
    <border>
      <left style="thin">
        <color indexed="9"/>
      </left>
      <right/>
      <top/>
      <bottom style="medium"/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/>
      <top style="thin"/>
      <bottom style="thin"/>
    </border>
    <border>
      <left/>
      <right style="thin">
        <color indexed="9"/>
      </right>
      <top style="thin"/>
      <bottom style="thin"/>
    </border>
    <border>
      <left/>
      <right style="thin">
        <color indexed="9"/>
      </right>
      <top style="medium"/>
      <bottom style="medium"/>
    </border>
    <border>
      <left style="thin">
        <color indexed="9"/>
      </left>
      <right/>
      <top style="medium"/>
      <bottom style="medium"/>
    </border>
  </borders>
  <cellStyleXfs count="2478">
    <xf numFmtId="0" fontId="0" fillId="0" borderId="0">
      <alignment horizontal="left"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6" fillId="34" borderId="1" applyNumberFormat="0" applyAlignment="0" applyProtection="0"/>
    <xf numFmtId="0" fontId="66" fillId="34" borderId="1" applyNumberFormat="0" applyAlignment="0" applyProtection="0"/>
    <xf numFmtId="0" fontId="66" fillId="34" borderId="1" applyNumberFormat="0" applyAlignment="0" applyProtection="0"/>
    <xf numFmtId="0" fontId="66" fillId="34" borderId="1" applyNumberFormat="0" applyAlignment="0" applyProtection="0"/>
    <xf numFmtId="0" fontId="67" fillId="35" borderId="2" applyNumberFormat="0" applyAlignment="0" applyProtection="0"/>
    <xf numFmtId="0" fontId="67" fillId="35" borderId="2" applyNumberFormat="0" applyAlignment="0" applyProtection="0"/>
    <xf numFmtId="0" fontId="67" fillId="35" borderId="2" applyNumberFormat="0" applyAlignment="0" applyProtection="0"/>
    <xf numFmtId="0" fontId="67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41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41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41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41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1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76" fontId="35" fillId="0" borderId="0" applyFill="0" applyBorder="0" applyAlignment="0" applyProtection="0"/>
    <xf numFmtId="4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41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41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41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41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4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7" fontId="35" fillId="0" borderId="0" applyFont="0" applyFill="0" applyBorder="0" applyAlignment="0" applyProtection="0"/>
    <xf numFmtId="4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35" fillId="0" borderId="0" applyFill="0" applyBorder="0" applyAlignment="0" applyProtection="0"/>
    <xf numFmtId="182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7" borderId="1" applyNumberFormat="0" applyAlignment="0" applyProtection="0"/>
    <xf numFmtId="0" fontId="77" fillId="37" borderId="1" applyNumberFormat="0" applyAlignment="0" applyProtection="0"/>
    <xf numFmtId="0" fontId="77" fillId="37" borderId="1" applyNumberFormat="0" applyAlignment="0" applyProtection="0"/>
    <xf numFmtId="0" fontId="77" fillId="37" borderId="1" applyNumberFormat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63" fillId="0" borderId="0">
      <alignment/>
      <protection/>
    </xf>
    <xf numFmtId="0" fontId="63" fillId="0" borderId="0">
      <alignment/>
      <protection/>
    </xf>
    <xf numFmtId="0" fontId="33" fillId="0" borderId="0">
      <alignment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80" fillId="0" borderId="0">
      <alignment horizontal="left" vertical="top" wrapText="1"/>
      <protection/>
    </xf>
    <xf numFmtId="0" fontId="63" fillId="0" borderId="0">
      <alignment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3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4" fillId="0" borderId="0">
      <alignment vertical="top"/>
      <protection/>
    </xf>
    <xf numFmtId="0" fontId="63" fillId="0" borderId="0">
      <alignment/>
      <protection/>
    </xf>
    <xf numFmtId="0" fontId="63" fillId="0" borderId="0">
      <alignment/>
      <protection/>
    </xf>
    <xf numFmtId="0" fontId="3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 horizontal="left" vertical="top" wrapText="1"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horizontal="left" vertical="top" wrapText="1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63" fillId="0" borderId="0">
      <alignment/>
      <protection/>
    </xf>
    <xf numFmtId="0" fontId="6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0" fillId="0" borderId="0">
      <alignment horizontal="lef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3" fillId="0" borderId="0">
      <alignment/>
      <protection/>
    </xf>
    <xf numFmtId="0" fontId="0" fillId="0" borderId="0">
      <alignment horizontal="left" vertical="top" wrapText="1"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 horizontal="left" vertical="top" wrapText="1"/>
      <protection/>
    </xf>
    <xf numFmtId="0" fontId="63" fillId="0" borderId="0">
      <alignment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6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6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horizontal="left" vertical="top" wrapText="1"/>
      <protection/>
    </xf>
    <xf numFmtId="0" fontId="0" fillId="0" borderId="0">
      <alignment horizontal="lef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9" borderId="7" applyNumberFormat="0" applyFont="0" applyAlignment="0" applyProtection="0"/>
    <xf numFmtId="0" fontId="32" fillId="39" borderId="7" applyNumberFormat="0" applyFont="0" applyAlignment="0" applyProtection="0"/>
    <xf numFmtId="0" fontId="32" fillId="39" borderId="7" applyNumberFormat="0" applyFont="0" applyAlignment="0" applyProtection="0"/>
    <xf numFmtId="0" fontId="32" fillId="39" borderId="7" applyNumberFormat="0" applyFont="0" applyAlignment="0" applyProtection="0"/>
    <xf numFmtId="0" fontId="32" fillId="39" borderId="7" applyNumberFormat="0" applyFont="0" applyAlignment="0" applyProtection="0"/>
    <xf numFmtId="0" fontId="32" fillId="39" borderId="7" applyNumberFormat="0" applyFont="0" applyAlignment="0" applyProtection="0"/>
    <xf numFmtId="0" fontId="32" fillId="39" borderId="7" applyNumberFormat="0" applyFont="0" applyAlignment="0" applyProtection="0"/>
    <xf numFmtId="0" fontId="82" fillId="34" borderId="8" applyNumberFormat="0" applyAlignment="0" applyProtection="0"/>
    <xf numFmtId="0" fontId="82" fillId="34" borderId="8" applyNumberFormat="0" applyAlignment="0" applyProtection="0"/>
    <xf numFmtId="0" fontId="82" fillId="34" borderId="8" applyNumberFormat="0" applyAlignment="0" applyProtection="0"/>
    <xf numFmtId="0" fontId="82" fillId="34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582"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85" fontId="4" fillId="0" borderId="0" xfId="446" applyNumberFormat="1" applyFont="1" applyAlignment="1">
      <alignment horizontal="right"/>
    </xf>
    <xf numFmtId="185" fontId="4" fillId="0" borderId="0" xfId="446" applyNumberFormat="1" applyFont="1" applyAlignment="1">
      <alignment/>
    </xf>
    <xf numFmtId="185" fontId="4" fillId="0" borderId="0" xfId="446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center" vertical="center" readingOrder="1"/>
      <protection/>
    </xf>
    <xf numFmtId="0" fontId="5" fillId="0" borderId="12" xfId="0" applyNumberFormat="1" applyFont="1" applyFill="1" applyBorder="1" applyAlignment="1" applyProtection="1">
      <alignment horizontal="center" vertical="center" readingOrder="1"/>
      <protection/>
    </xf>
    <xf numFmtId="0" fontId="5" fillId="0" borderId="13" xfId="0" applyNumberFormat="1" applyFont="1" applyFill="1" applyBorder="1" applyAlignment="1" applyProtection="1">
      <alignment horizontal="center" vertical="center" readingOrder="1"/>
      <protection/>
    </xf>
    <xf numFmtId="0" fontId="5" fillId="0" borderId="14" xfId="0" applyNumberFormat="1" applyFont="1" applyFill="1" applyBorder="1" applyAlignment="1" applyProtection="1">
      <alignment horizontal="center" vertical="center" wrapText="1" readingOrder="1"/>
      <protection/>
    </xf>
    <xf numFmtId="4" fontId="5" fillId="0" borderId="15" xfId="0" applyNumberFormat="1" applyFont="1" applyFill="1" applyBorder="1" applyAlignment="1" applyProtection="1">
      <alignment horizontal="right" vertical="center" wrapText="1" readingOrder="1"/>
      <protection/>
    </xf>
    <xf numFmtId="4" fontId="5" fillId="0" borderId="16" xfId="0" applyNumberFormat="1" applyFont="1" applyFill="1" applyBorder="1" applyAlignment="1" applyProtection="1">
      <alignment horizontal="right" vertical="center" wrapText="1" readingOrder="1"/>
      <protection/>
    </xf>
    <xf numFmtId="4" fontId="5" fillId="0" borderId="17" xfId="0" applyNumberFormat="1" applyFont="1" applyFill="1" applyBorder="1" applyAlignment="1" applyProtection="1">
      <alignment horizontal="right" vertical="center" wrapText="1" readingOrder="1"/>
      <protection/>
    </xf>
    <xf numFmtId="0" fontId="2" fillId="0" borderId="14" xfId="0" applyNumberFormat="1" applyFont="1" applyFill="1" applyBorder="1" applyAlignment="1" applyProtection="1">
      <alignment horizontal="center" vertical="center" wrapText="1" readingOrder="1"/>
      <protection/>
    </xf>
    <xf numFmtId="40" fontId="5" fillId="0" borderId="15" xfId="0" applyNumberFormat="1" applyFont="1" applyFill="1" applyBorder="1" applyAlignment="1" applyProtection="1">
      <alignment horizontal="center" vertical="center" wrapText="1" readingOrder="1"/>
      <protection/>
    </xf>
    <xf numFmtId="43" fontId="5" fillId="0" borderId="16" xfId="0" applyNumberFormat="1" applyFont="1" applyFill="1" applyBorder="1" applyAlignment="1" applyProtection="1">
      <alignment horizontal="right" vertical="center" wrapText="1" readingOrder="1"/>
      <protection/>
    </xf>
    <xf numFmtId="43" fontId="5" fillId="0" borderId="18" xfId="0" applyNumberFormat="1" applyFont="1" applyFill="1" applyBorder="1" applyAlignment="1" applyProtection="1">
      <alignment horizontal="right" vertical="center" wrapText="1" readingOrder="1"/>
      <protection/>
    </xf>
    <xf numFmtId="43" fontId="4" fillId="0" borderId="16" xfId="0" applyNumberFormat="1" applyFont="1" applyFill="1" applyBorder="1" applyAlignment="1" applyProtection="1">
      <alignment horizontal="right" vertical="center" wrapText="1" readingOrder="1"/>
      <protection/>
    </xf>
    <xf numFmtId="43" fontId="4" fillId="0" borderId="18" xfId="0" applyNumberFormat="1" applyFont="1" applyFill="1" applyBorder="1" applyAlignment="1" applyProtection="1">
      <alignment horizontal="right" vertical="center" wrapText="1" readingOrder="1"/>
      <protection/>
    </xf>
    <xf numFmtId="186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43" fontId="5" fillId="0" borderId="20" xfId="123" applyFont="1" applyFill="1" applyBorder="1" applyAlignment="1" applyProtection="1">
      <alignment horizontal="right" vertical="center" wrapText="1" readingOrder="1"/>
      <protection/>
    </xf>
    <xf numFmtId="43" fontId="5" fillId="0" borderId="20" xfId="0" applyNumberFormat="1" applyFont="1" applyFill="1" applyBorder="1" applyAlignment="1" applyProtection="1">
      <alignment horizontal="right" vertical="center" wrapText="1" readingOrder="1"/>
      <protection/>
    </xf>
    <xf numFmtId="43" fontId="2" fillId="0" borderId="14" xfId="0" applyNumberFormat="1" applyFont="1" applyFill="1" applyBorder="1" applyAlignment="1" applyProtection="1">
      <alignment horizontal="right" vertical="center" wrapText="1" readingOrder="1"/>
      <protection/>
    </xf>
    <xf numFmtId="43" fontId="2" fillId="0" borderId="18" xfId="0" applyNumberFormat="1" applyFont="1" applyFill="1" applyBorder="1" applyAlignment="1" applyProtection="1">
      <alignment horizontal="right" vertical="center" wrapText="1" readingOrder="1"/>
      <protection/>
    </xf>
    <xf numFmtId="43" fontId="5" fillId="0" borderId="21" xfId="0" applyNumberFormat="1" applyFont="1" applyFill="1" applyBorder="1" applyAlignment="1" applyProtection="1">
      <alignment horizontal="right" vertical="center" wrapText="1" readingOrder="1"/>
      <protection/>
    </xf>
    <xf numFmtId="40" fontId="5" fillId="0" borderId="20" xfId="0" applyNumberFormat="1" applyFont="1" applyFill="1" applyBorder="1" applyAlignment="1" applyProtection="1">
      <alignment horizontal="center" vertical="center" wrapText="1" readingOrder="1"/>
      <protection/>
    </xf>
    <xf numFmtId="43" fontId="6" fillId="0" borderId="21" xfId="0" applyNumberFormat="1" applyFont="1" applyFill="1" applyBorder="1" applyAlignment="1" applyProtection="1">
      <alignment horizontal="right" vertical="center" wrapText="1" readingOrder="1"/>
      <protection/>
    </xf>
    <xf numFmtId="43" fontId="6" fillId="0" borderId="20" xfId="0" applyNumberFormat="1" applyFont="1" applyFill="1" applyBorder="1" applyAlignment="1" applyProtection="1">
      <alignment horizontal="right" vertical="center" wrapText="1" readingOrder="1"/>
      <protection/>
    </xf>
    <xf numFmtId="0" fontId="2" fillId="0" borderId="22" xfId="0" applyNumberFormat="1" applyFont="1" applyFill="1" applyBorder="1" applyAlignment="1" applyProtection="1">
      <alignment horizontal="right" vertical="center" wrapText="1" readingOrder="1"/>
      <protection/>
    </xf>
    <xf numFmtId="4" fontId="5" fillId="0" borderId="23" xfId="0" applyNumberFormat="1" applyFont="1" applyFill="1" applyBorder="1" applyAlignment="1" applyProtection="1">
      <alignment horizontal="center" vertical="center" wrapText="1" readingOrder="1"/>
      <protection/>
    </xf>
    <xf numFmtId="4" fontId="5" fillId="0" borderId="24" xfId="0" applyNumberFormat="1" applyFont="1" applyFill="1" applyBorder="1" applyAlignment="1" applyProtection="1">
      <alignment horizontal="right" vertical="center" wrapText="1" readingOrder="1"/>
      <protection/>
    </xf>
    <xf numFmtId="4" fontId="5" fillId="0" borderId="25" xfId="0" applyNumberFormat="1" applyFont="1" applyFill="1" applyBorder="1" applyAlignment="1" applyProtection="1">
      <alignment horizontal="right" vertical="center" wrapText="1" readingOrder="1"/>
      <protection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3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3" fontId="6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2409" applyFont="1" applyAlignment="1">
      <alignment horizontal="center" vertical="center"/>
      <protection/>
    </xf>
    <xf numFmtId="0" fontId="10" fillId="0" borderId="0" xfId="2409" applyFont="1" applyAlignment="1">
      <alignment vertical="center"/>
      <protection/>
    </xf>
    <xf numFmtId="0" fontId="10" fillId="0" borderId="0" xfId="2409" applyFont="1" applyFill="1" applyAlignment="1">
      <alignment vertical="center"/>
      <protection/>
    </xf>
    <xf numFmtId="43" fontId="10" fillId="0" borderId="0" xfId="123" applyFont="1" applyAlignment="1">
      <alignment vertical="center"/>
    </xf>
    <xf numFmtId="0" fontId="10" fillId="0" borderId="0" xfId="2307" applyFont="1" applyAlignment="1">
      <alignment vertical="center"/>
      <protection/>
    </xf>
    <xf numFmtId="0" fontId="9" fillId="40" borderId="0" xfId="2409" applyFont="1" applyFill="1" applyAlignment="1">
      <alignment horizontal="center" vertical="center"/>
      <protection/>
    </xf>
    <xf numFmtId="0" fontId="10" fillId="40" borderId="0" xfId="2409" applyFont="1" applyFill="1" applyAlignment="1">
      <alignment vertical="center"/>
      <protection/>
    </xf>
    <xf numFmtId="0" fontId="9" fillId="40" borderId="26" xfId="2409" applyFont="1" applyFill="1" applyBorder="1" applyAlignment="1">
      <alignment horizontal="center" vertical="center"/>
      <protection/>
    </xf>
    <xf numFmtId="0" fontId="10" fillId="40" borderId="27" xfId="2409" applyFont="1" applyFill="1" applyBorder="1" applyAlignment="1">
      <alignment vertical="center"/>
      <protection/>
    </xf>
    <xf numFmtId="0" fontId="9" fillId="0" borderId="28" xfId="2409" applyFont="1" applyBorder="1" applyAlignment="1">
      <alignment horizontal="center" vertical="center"/>
      <protection/>
    </xf>
    <xf numFmtId="0" fontId="10" fillId="0" borderId="28" xfId="2409" applyFont="1" applyFill="1" applyBorder="1" applyAlignment="1">
      <alignment vertical="center"/>
      <protection/>
    </xf>
    <xf numFmtId="0" fontId="9" fillId="0" borderId="29" xfId="2409" applyFont="1" applyBorder="1" applyAlignment="1">
      <alignment horizontal="center" vertical="center"/>
      <protection/>
    </xf>
    <xf numFmtId="0" fontId="9" fillId="40" borderId="0" xfId="2409" applyFont="1" applyFill="1" applyBorder="1" applyAlignment="1">
      <alignment vertical="center"/>
      <protection/>
    </xf>
    <xf numFmtId="4" fontId="10" fillId="0" borderId="30" xfId="2409" applyNumberFormat="1" applyFont="1" applyFill="1" applyBorder="1" applyAlignment="1">
      <alignment horizontal="right" vertical="center"/>
      <protection/>
    </xf>
    <xf numFmtId="0" fontId="9" fillId="40" borderId="29" xfId="2409" applyFont="1" applyFill="1" applyBorder="1" applyAlignment="1">
      <alignment horizontal="center" vertical="center"/>
      <protection/>
    </xf>
    <xf numFmtId="43" fontId="10" fillId="0" borderId="30" xfId="2409" applyNumberFormat="1" applyFont="1" applyFill="1" applyBorder="1" applyAlignment="1">
      <alignment horizontal="right" vertical="center"/>
      <protection/>
    </xf>
    <xf numFmtId="0" fontId="10" fillId="40" borderId="0" xfId="2409" applyFont="1" applyFill="1" applyBorder="1" applyAlignment="1">
      <alignment vertical="center"/>
      <protection/>
    </xf>
    <xf numFmtId="43" fontId="10" fillId="0" borderId="31" xfId="2409" applyNumberFormat="1" applyFont="1" applyFill="1" applyBorder="1" applyAlignment="1">
      <alignment horizontal="right" vertical="center"/>
      <protection/>
    </xf>
    <xf numFmtId="0" fontId="9" fillId="40" borderId="32" xfId="2409" applyFont="1" applyFill="1" applyBorder="1" applyAlignment="1">
      <alignment vertical="center"/>
      <protection/>
    </xf>
    <xf numFmtId="43" fontId="9" fillId="0" borderId="30" xfId="2409" applyNumberFormat="1" applyFont="1" applyFill="1" applyBorder="1" applyAlignment="1">
      <alignment horizontal="right" vertical="center"/>
      <protection/>
    </xf>
    <xf numFmtId="43" fontId="9" fillId="0" borderId="33" xfId="2409" applyNumberFormat="1" applyFont="1" applyFill="1" applyBorder="1" applyAlignment="1">
      <alignment horizontal="right" vertical="center"/>
      <protection/>
    </xf>
    <xf numFmtId="0" fontId="9" fillId="40" borderId="30" xfId="2409" applyFont="1" applyFill="1" applyBorder="1" applyAlignment="1">
      <alignment vertical="center"/>
      <protection/>
    </xf>
    <xf numFmtId="0" fontId="9" fillId="40" borderId="31" xfId="2409" applyFont="1" applyFill="1" applyBorder="1" applyAlignment="1">
      <alignment vertical="center"/>
      <protection/>
    </xf>
    <xf numFmtId="43" fontId="9" fillId="0" borderId="28" xfId="2409" applyNumberFormat="1" applyFont="1" applyFill="1" applyBorder="1" applyAlignment="1">
      <alignment horizontal="right" vertical="center"/>
      <protection/>
    </xf>
    <xf numFmtId="0" fontId="9" fillId="40" borderId="0" xfId="2409" applyFont="1" applyFill="1" applyBorder="1" applyAlignment="1">
      <alignment horizontal="center" vertical="center"/>
      <protection/>
    </xf>
    <xf numFmtId="39" fontId="10" fillId="0" borderId="30" xfId="2409" applyNumberFormat="1" applyFont="1" applyFill="1" applyBorder="1" applyAlignment="1">
      <alignment horizontal="right" vertical="center"/>
      <protection/>
    </xf>
    <xf numFmtId="39" fontId="10" fillId="0" borderId="31" xfId="2409" applyNumberFormat="1" applyFont="1" applyFill="1" applyBorder="1" applyAlignment="1">
      <alignment horizontal="right" vertical="center"/>
      <protection/>
    </xf>
    <xf numFmtId="39" fontId="9" fillId="0" borderId="30" xfId="2409" applyNumberFormat="1" applyFont="1" applyFill="1" applyBorder="1" applyAlignment="1">
      <alignment horizontal="right" vertical="center"/>
      <protection/>
    </xf>
    <xf numFmtId="0" fontId="10" fillId="40" borderId="0" xfId="2409" applyFont="1" applyFill="1" applyBorder="1" applyAlignment="1">
      <alignment horizontal="center" vertical="center"/>
      <protection/>
    </xf>
    <xf numFmtId="39" fontId="9" fillId="0" borderId="33" xfId="2409" applyNumberFormat="1" applyFont="1" applyFill="1" applyBorder="1" applyAlignment="1">
      <alignment horizontal="right" vertical="center"/>
      <protection/>
    </xf>
    <xf numFmtId="0" fontId="9" fillId="40" borderId="27" xfId="2409" applyFont="1" applyFill="1" applyBorder="1" applyAlignment="1">
      <alignment vertical="center"/>
      <protection/>
    </xf>
    <xf numFmtId="0" fontId="9" fillId="40" borderId="34" xfId="2409" applyFont="1" applyFill="1" applyBorder="1" applyAlignment="1">
      <alignment vertical="center"/>
      <protection/>
    </xf>
    <xf numFmtId="0" fontId="13" fillId="40" borderId="0" xfId="2409" applyFont="1" applyFill="1" applyBorder="1" applyAlignment="1">
      <alignment vertical="center"/>
      <protection/>
    </xf>
    <xf numFmtId="0" fontId="13" fillId="40" borderId="32" xfId="2409" applyFont="1" applyFill="1" applyBorder="1" applyAlignment="1">
      <alignment vertical="center"/>
      <protection/>
    </xf>
    <xf numFmtId="0" fontId="9" fillId="40" borderId="0" xfId="2409" applyFont="1" applyFill="1" applyBorder="1" applyAlignment="1">
      <alignment vertical="center" wrapText="1"/>
      <protection/>
    </xf>
    <xf numFmtId="0" fontId="9" fillId="40" borderId="32" xfId="2409" applyFont="1" applyFill="1" applyBorder="1" applyAlignment="1">
      <alignment vertical="center" wrapText="1"/>
      <protection/>
    </xf>
    <xf numFmtId="43" fontId="9" fillId="0" borderId="32" xfId="2307" applyNumberFormat="1" applyFont="1" applyFill="1" applyBorder="1" applyAlignment="1">
      <alignment vertical="center"/>
      <protection/>
    </xf>
    <xf numFmtId="0" fontId="12" fillId="40" borderId="32" xfId="2409" applyFont="1" applyFill="1" applyBorder="1" applyAlignment="1">
      <alignment horizontal="left" vertical="center" wrapText="1"/>
      <protection/>
    </xf>
    <xf numFmtId="185" fontId="9" fillId="0" borderId="30" xfId="407" applyNumberFormat="1" applyFont="1" applyBorder="1" applyAlignment="1">
      <alignment vertical="center"/>
    </xf>
    <xf numFmtId="0" fontId="9" fillId="40" borderId="30" xfId="2409" applyFont="1" applyFill="1" applyBorder="1" applyAlignment="1">
      <alignment horizontal="center" vertical="center"/>
      <protection/>
    </xf>
    <xf numFmtId="0" fontId="12" fillId="40" borderId="0" xfId="2409" applyFont="1" applyFill="1" applyBorder="1" applyAlignment="1">
      <alignment horizontal="left" vertical="center" wrapText="1"/>
      <protection/>
    </xf>
    <xf numFmtId="185" fontId="9" fillId="0" borderId="30" xfId="407" applyNumberFormat="1" applyFont="1" applyFill="1" applyBorder="1" applyAlignment="1">
      <alignment vertical="center"/>
    </xf>
    <xf numFmtId="0" fontId="9" fillId="40" borderId="14" xfId="2409" applyFont="1" applyFill="1" applyBorder="1" applyAlignment="1">
      <alignment vertical="center"/>
      <protection/>
    </xf>
    <xf numFmtId="0" fontId="9" fillId="40" borderId="35" xfId="2409" applyFont="1" applyFill="1" applyBorder="1" applyAlignment="1">
      <alignment vertical="center"/>
      <protection/>
    </xf>
    <xf numFmtId="0" fontId="9" fillId="40" borderId="35" xfId="2409" applyFont="1" applyFill="1" applyBorder="1" applyAlignment="1">
      <alignment vertical="center" wrapText="1"/>
      <protection/>
    </xf>
    <xf numFmtId="0" fontId="9" fillId="40" borderId="36" xfId="2409" applyFont="1" applyFill="1" applyBorder="1" applyAlignment="1">
      <alignment vertical="center" wrapText="1"/>
      <protection/>
    </xf>
    <xf numFmtId="43" fontId="9" fillId="0" borderId="37" xfId="2307" applyNumberFormat="1" applyFont="1" applyFill="1" applyBorder="1" applyAlignment="1">
      <alignment vertical="center"/>
      <protection/>
    </xf>
    <xf numFmtId="185" fontId="9" fillId="0" borderId="38" xfId="407" applyNumberFormat="1" applyFont="1" applyFill="1" applyBorder="1" applyAlignment="1">
      <alignment vertical="center"/>
    </xf>
    <xf numFmtId="0" fontId="9" fillId="40" borderId="39" xfId="2409" applyFont="1" applyFill="1" applyBorder="1" applyAlignment="1">
      <alignment horizontal="center" vertical="center"/>
      <protection/>
    </xf>
    <xf numFmtId="0" fontId="9" fillId="40" borderId="40" xfId="2409" applyFont="1" applyFill="1" applyBorder="1" applyAlignment="1">
      <alignment vertical="center"/>
      <protection/>
    </xf>
    <xf numFmtId="0" fontId="13" fillId="40" borderId="41" xfId="2409" applyFont="1" applyFill="1" applyBorder="1" applyAlignment="1">
      <alignment vertical="center"/>
      <protection/>
    </xf>
    <xf numFmtId="0" fontId="14" fillId="0" borderId="0" xfId="2409" applyFont="1" applyAlignment="1">
      <alignment horizontal="center" vertical="center"/>
      <protection/>
    </xf>
    <xf numFmtId="43" fontId="12" fillId="0" borderId="0" xfId="2307" applyNumberFormat="1" applyFont="1" applyFill="1" applyBorder="1" applyAlignment="1">
      <alignment horizontal="center" vertical="center"/>
      <protection/>
    </xf>
    <xf numFmtId="39" fontId="10" fillId="0" borderId="0" xfId="2409" applyNumberFormat="1" applyFont="1" applyAlignment="1">
      <alignment vertical="center"/>
      <protection/>
    </xf>
    <xf numFmtId="39" fontId="12" fillId="0" borderId="0" xfId="2307" applyNumberFormat="1" applyFont="1" applyFill="1" applyBorder="1" applyAlignment="1">
      <alignment horizontal="center" vertical="center"/>
      <protection/>
    </xf>
    <xf numFmtId="185" fontId="10" fillId="0" borderId="0" xfId="841" applyNumberFormat="1" applyFont="1" applyFill="1" applyAlignment="1">
      <alignment vertical="center"/>
    </xf>
    <xf numFmtId="43" fontId="10" fillId="0" borderId="0" xfId="2307" applyNumberFormat="1" applyFont="1" applyAlignment="1">
      <alignment vertical="center"/>
      <protection/>
    </xf>
    <xf numFmtId="0" fontId="15" fillId="4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185" fontId="17" fillId="0" borderId="0" xfId="124" applyNumberFormat="1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/>
    </xf>
    <xf numFmtId="190" fontId="5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15" fillId="0" borderId="0" xfId="0" applyNumberFormat="1" applyFont="1" applyFill="1" applyBorder="1" applyAlignment="1" applyProtection="1">
      <alignment horizontal="center" vertical="center" wrapText="1" readingOrder="1"/>
      <protection/>
    </xf>
    <xf numFmtId="179" fontId="17" fillId="0" borderId="18" xfId="0" applyNumberFormat="1" applyFont="1" applyFill="1" applyBorder="1" applyAlignment="1" applyProtection="1">
      <alignment horizontal="right" vertical="center" wrapText="1" readingOrder="1"/>
      <protection/>
    </xf>
    <xf numFmtId="43" fontId="15" fillId="0" borderId="18" xfId="0" applyNumberFormat="1" applyFont="1" applyFill="1" applyBorder="1" applyAlignment="1" applyProtection="1">
      <alignment horizontal="right" vertical="center" wrapText="1" readingOrder="1"/>
      <protection/>
    </xf>
    <xf numFmtId="40" fontId="15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2" fillId="0" borderId="22" xfId="0" applyNumberFormat="1" applyFont="1" applyFill="1" applyBorder="1" applyAlignment="1" applyProtection="1">
      <alignment horizontal="center" vertical="center" wrapText="1" readingOrder="1"/>
      <protection/>
    </xf>
    <xf numFmtId="0" fontId="16" fillId="0" borderId="42" xfId="0" applyNumberFormat="1" applyFont="1" applyFill="1" applyBorder="1" applyAlignment="1" applyProtection="1">
      <alignment horizontal="center" vertical="center" wrapText="1" readingOrder="1"/>
      <protection/>
    </xf>
    <xf numFmtId="40" fontId="16" fillId="0" borderId="20" xfId="0" applyNumberFormat="1" applyFont="1" applyFill="1" applyBorder="1" applyAlignment="1" applyProtection="1">
      <alignment horizontal="right" vertical="center" wrapText="1" readingOrder="1"/>
      <protection/>
    </xf>
    <xf numFmtId="185" fontId="17" fillId="0" borderId="0" xfId="124" applyNumberFormat="1" applyFont="1" applyFill="1" applyBorder="1" applyAlignment="1">
      <alignment horizontal="left" vertical="center" wrapText="1"/>
    </xf>
    <xf numFmtId="185" fontId="20" fillId="0" borderId="0" xfId="124" applyNumberFormat="1" applyFont="1" applyFill="1" applyAlignment="1">
      <alignment horizontal="right" vertical="center" wrapText="1"/>
    </xf>
    <xf numFmtId="185" fontId="21" fillId="0" borderId="0" xfId="124" applyNumberFormat="1" applyFont="1" applyFill="1" applyAlignment="1">
      <alignment horizontal="right" vertical="center" wrapText="1"/>
    </xf>
    <xf numFmtId="43" fontId="12" fillId="0" borderId="0" xfId="0" applyNumberFormat="1" applyFont="1" applyFill="1" applyBorder="1" applyAlignment="1">
      <alignment horizontal="center" vertical="center"/>
    </xf>
    <xf numFmtId="0" fontId="16" fillId="40" borderId="0" xfId="0" applyFont="1" applyFill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185" fontId="17" fillId="0" borderId="43" xfId="124" applyNumberFormat="1" applyFont="1" applyFill="1" applyBorder="1" applyAlignment="1">
      <alignment horizontal="left" vertical="center" wrapText="1"/>
    </xf>
    <xf numFmtId="43" fontId="17" fillId="0" borderId="0" xfId="0" applyNumberFormat="1" applyFont="1" applyFill="1" applyAlignment="1">
      <alignment horizontal="left" vertical="center" wrapText="1"/>
    </xf>
    <xf numFmtId="40" fontId="17" fillId="0" borderId="0" xfId="0" applyNumberFormat="1" applyFont="1" applyFill="1" applyAlignment="1">
      <alignment horizontal="left" vertical="center" wrapText="1"/>
    </xf>
    <xf numFmtId="0" fontId="22" fillId="4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 readingOrder="1"/>
    </xf>
    <xf numFmtId="43" fontId="4" fillId="0" borderId="0" xfId="0" applyNumberFormat="1" applyFont="1" applyFill="1" applyAlignment="1">
      <alignment horizontal="left" vertical="center" wrapText="1"/>
    </xf>
    <xf numFmtId="171" fontId="2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 readingOrder="1"/>
      <protection/>
    </xf>
    <xf numFmtId="43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0" xfId="0" applyFont="1" applyFill="1" applyAlignment="1">
      <alignment horizontal="center" vertical="center" wrapText="1" readingOrder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3" fontId="6" fillId="0" borderId="0" xfId="123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 readingOrder="1"/>
      <protection/>
    </xf>
    <xf numFmtId="43" fontId="6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8" xfId="0" applyNumberFormat="1" applyFont="1" applyFill="1" applyBorder="1" applyAlignment="1" applyProtection="1">
      <alignment horizontal="center" vertical="center" wrapText="1" readingOrder="1"/>
      <protection/>
    </xf>
    <xf numFmtId="43" fontId="6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6" fillId="0" borderId="0" xfId="2410" applyFont="1" applyFill="1" applyBorder="1" applyAlignment="1">
      <alignment vertical="center"/>
      <protection/>
    </xf>
    <xf numFmtId="0" fontId="6" fillId="0" borderId="18" xfId="2410" applyFont="1" applyFill="1" applyBorder="1" applyAlignment="1">
      <alignment horizontal="center" vertical="center" readingOrder="1"/>
      <protection/>
    </xf>
    <xf numFmtId="0" fontId="6" fillId="0" borderId="14" xfId="2410" applyFont="1" applyFill="1" applyBorder="1" applyAlignment="1">
      <alignment horizontal="center" vertical="center" readingOrder="1"/>
      <protection/>
    </xf>
    <xf numFmtId="43" fontId="4" fillId="0" borderId="14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0" xfId="2410" applyFont="1" applyFill="1" applyBorder="1" applyAlignment="1">
      <alignment vertical="center"/>
      <protection/>
    </xf>
    <xf numFmtId="0" fontId="4" fillId="0" borderId="18" xfId="2410" applyFont="1" applyFill="1" applyBorder="1" applyAlignment="1">
      <alignment horizontal="center" vertical="center" readingOrder="1"/>
      <protection/>
    </xf>
    <xf numFmtId="0" fontId="4" fillId="0" borderId="14" xfId="2410" applyFont="1" applyFill="1" applyBorder="1" applyAlignment="1">
      <alignment horizontal="center" vertical="center" readingOrder="1"/>
      <protection/>
    </xf>
    <xf numFmtId="0" fontId="23" fillId="0" borderId="0" xfId="2410" applyFont="1" applyFill="1" applyBorder="1" applyAlignment="1">
      <alignment vertical="center"/>
      <protection/>
    </xf>
    <xf numFmtId="1" fontId="4" fillId="0" borderId="14" xfId="2410" applyNumberFormat="1" applyFont="1" applyFill="1" applyBorder="1" applyAlignment="1">
      <alignment horizontal="center" vertical="center" readingOrder="1"/>
      <protection/>
    </xf>
    <xf numFmtId="185" fontId="4" fillId="0" borderId="18" xfId="124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2410" applyFont="1" applyFill="1" applyBorder="1" applyAlignment="1">
      <alignment vertical="center" wrapText="1"/>
      <protection/>
    </xf>
    <xf numFmtId="0" fontId="23" fillId="0" borderId="0" xfId="2410" applyFont="1" applyFill="1" applyBorder="1" applyAlignment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45" xfId="0" applyNumberFormat="1" applyFont="1" applyFill="1" applyBorder="1" applyAlignment="1" applyProtection="1">
      <alignment horizontal="center" vertical="center" wrapText="1" readingOrder="1"/>
      <protection/>
    </xf>
    <xf numFmtId="43" fontId="6" fillId="0" borderId="45" xfId="0" applyNumberFormat="1" applyFont="1" applyFill="1" applyBorder="1" applyAlignment="1" applyProtection="1">
      <alignment horizontal="right" vertical="center" wrapText="1" readingOrder="1"/>
      <protection/>
    </xf>
    <xf numFmtId="43" fontId="6" fillId="0" borderId="44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46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47" xfId="2410" applyFont="1" applyFill="1" applyBorder="1" applyAlignment="1">
      <alignment vertical="center"/>
      <protection/>
    </xf>
    <xf numFmtId="0" fontId="6" fillId="0" borderId="4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48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49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24" fillId="0" borderId="0" xfId="2410" applyFont="1" applyFill="1" applyBorder="1" applyAlignment="1">
      <alignment vertical="center"/>
      <protection/>
    </xf>
    <xf numFmtId="43" fontId="5" fillId="0" borderId="44" xfId="0" applyNumberFormat="1" applyFont="1" applyFill="1" applyBorder="1" applyAlignment="1" applyProtection="1">
      <alignment horizontal="right" vertical="center" wrapText="1" readingOrder="1"/>
      <protection/>
    </xf>
    <xf numFmtId="43" fontId="4" fillId="0" borderId="50" xfId="0" applyNumberFormat="1" applyFont="1" applyFill="1" applyBorder="1" applyAlignment="1" applyProtection="1">
      <alignment horizontal="right" vertical="center" wrapText="1" readingOrder="1"/>
      <protection/>
    </xf>
    <xf numFmtId="43" fontId="4" fillId="0" borderId="51" xfId="0" applyNumberFormat="1" applyFont="1" applyFill="1" applyBorder="1" applyAlignment="1" applyProtection="1">
      <alignment horizontal="right" vertical="center" wrapText="1" readingOrder="1"/>
      <protection/>
    </xf>
    <xf numFmtId="0" fontId="23" fillId="0" borderId="49" xfId="2410" applyFont="1" applyFill="1" applyBorder="1" applyAlignment="1">
      <alignment vertical="center"/>
      <protection/>
    </xf>
    <xf numFmtId="0" fontId="23" fillId="0" borderId="48" xfId="0" applyNumberFormat="1" applyFont="1" applyFill="1" applyBorder="1" applyAlignment="1" applyProtection="1">
      <alignment horizontal="center" vertical="center" wrapText="1" readingOrder="1"/>
      <protection/>
    </xf>
    <xf numFmtId="0" fontId="23" fillId="0" borderId="49" xfId="0" applyNumberFormat="1" applyFont="1" applyFill="1" applyBorder="1" applyAlignment="1" applyProtection="1">
      <alignment horizontal="center" vertical="center" wrapText="1" readingOrder="1"/>
      <protection/>
    </xf>
    <xf numFmtId="43" fontId="23" fillId="0" borderId="49" xfId="0" applyNumberFormat="1" applyFont="1" applyFill="1" applyBorder="1" applyAlignment="1" applyProtection="1">
      <alignment horizontal="right" vertical="center" wrapText="1" readingOrder="1"/>
      <protection/>
    </xf>
    <xf numFmtId="0" fontId="6" fillId="0" borderId="47" xfId="0" applyNumberFormat="1" applyFont="1" applyFill="1" applyBorder="1" applyAlignment="1" applyProtection="1">
      <alignment horizontal="center" vertical="center" wrapText="1" readingOrder="1"/>
      <protection/>
    </xf>
    <xf numFmtId="43" fontId="6" fillId="0" borderId="47" xfId="0" applyNumberFormat="1" applyFont="1" applyFill="1" applyBorder="1" applyAlignment="1" applyProtection="1">
      <alignment horizontal="right" vertical="center" wrapText="1" readingOrder="1"/>
      <protection/>
    </xf>
    <xf numFmtId="43" fontId="6" fillId="0" borderId="48" xfId="0" applyNumberFormat="1" applyFont="1" applyFill="1" applyBorder="1" applyAlignment="1" applyProtection="1">
      <alignment horizontal="right" vertical="center" wrapText="1" readingOrder="1"/>
      <protection/>
    </xf>
    <xf numFmtId="43" fontId="5" fillId="0" borderId="48" xfId="0" applyNumberFormat="1" applyFont="1" applyFill="1" applyBorder="1" applyAlignment="1" applyProtection="1">
      <alignment horizontal="right" vertical="center" wrapText="1" readingOrder="1"/>
      <protection/>
    </xf>
    <xf numFmtId="0" fontId="6" fillId="0" borderId="52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53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52" xfId="0" applyNumberFormat="1" applyFont="1" applyFill="1" applyBorder="1" applyAlignment="1" applyProtection="1">
      <alignment horizontal="center" vertical="center" wrapText="1" readingOrder="1"/>
      <protection/>
    </xf>
    <xf numFmtId="43" fontId="4" fillId="0" borderId="52" xfId="0" applyNumberFormat="1" applyFont="1" applyFill="1" applyBorder="1" applyAlignment="1" applyProtection="1">
      <alignment horizontal="right" vertical="center" wrapText="1" readingOrder="1"/>
      <protection/>
    </xf>
    <xf numFmtId="43" fontId="4" fillId="0" borderId="53" xfId="0" applyNumberFormat="1" applyFont="1" applyFill="1" applyBorder="1" applyAlignment="1" applyProtection="1">
      <alignment horizontal="right" vertical="center" wrapText="1" readingOrder="1"/>
      <protection/>
    </xf>
    <xf numFmtId="0" fontId="5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/>
    </xf>
    <xf numFmtId="43" fontId="6" fillId="0" borderId="14" xfId="0" applyNumberFormat="1" applyFont="1" applyFill="1" applyBorder="1" applyAlignment="1" applyProtection="1">
      <alignment horizontal="right" vertical="center" wrapText="1" readingOrder="1"/>
      <protection/>
    </xf>
    <xf numFmtId="43" fontId="6" fillId="0" borderId="0" xfId="0" applyNumberFormat="1" applyFont="1" applyFill="1" applyBorder="1" applyAlignment="1" applyProtection="1">
      <alignment horizontal="right" vertical="center" wrapText="1" readingOrder="1"/>
      <protection/>
    </xf>
    <xf numFmtId="185" fontId="4" fillId="0" borderId="0" xfId="124" applyNumberFormat="1" applyFont="1" applyFill="1" applyBorder="1" applyAlignment="1" applyProtection="1">
      <alignment horizontal="center" vertical="center" wrapText="1" readingOrder="1"/>
      <protection/>
    </xf>
    <xf numFmtId="185" fontId="6" fillId="0" borderId="0" xfId="124" applyNumberFormat="1" applyFont="1" applyFill="1" applyBorder="1" applyAlignment="1" applyProtection="1">
      <alignment horizontal="left" vertical="center" wrapText="1" readingOrder="1"/>
      <protection/>
    </xf>
    <xf numFmtId="185" fontId="6" fillId="0" borderId="0" xfId="124" applyNumberFormat="1" applyFont="1" applyFill="1" applyBorder="1" applyAlignment="1" applyProtection="1">
      <alignment horizontal="center" vertical="center" wrapText="1" readingOrder="1"/>
      <protection/>
    </xf>
    <xf numFmtId="185" fontId="6" fillId="0" borderId="0" xfId="124" applyNumberFormat="1" applyFont="1" applyFill="1" applyBorder="1" applyAlignment="1" applyProtection="1">
      <alignment horizontal="right" vertical="center" wrapText="1" readingOrder="1"/>
      <protection/>
    </xf>
    <xf numFmtId="43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43" fontId="6" fillId="0" borderId="0" xfId="0" applyNumberFormat="1" applyFont="1" applyFill="1" applyBorder="1" applyAlignment="1" applyProtection="1">
      <alignment horizontal="left" vertical="center" wrapText="1" readingOrder="1"/>
      <protection/>
    </xf>
    <xf numFmtId="43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171" fontId="6" fillId="0" borderId="0" xfId="0" applyNumberFormat="1" applyFont="1" applyFill="1" applyBorder="1" applyAlignment="1" applyProtection="1">
      <alignment horizontal="left" vertical="center" wrapText="1" readingOrder="1"/>
      <protection/>
    </xf>
    <xf numFmtId="43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185" fontId="28" fillId="0" borderId="0" xfId="124" applyNumberFormat="1" applyFont="1" applyFill="1" applyAlignment="1">
      <alignment horizontal="left" vertical="center" wrapText="1"/>
    </xf>
    <xf numFmtId="185" fontId="2" fillId="0" borderId="0" xfId="124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4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41" fontId="2" fillId="0" borderId="0" xfId="124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71" fontId="27" fillId="40" borderId="0" xfId="0" applyNumberFormat="1" applyFont="1" applyFill="1" applyAlignment="1">
      <alignment horizontal="left" vertical="center" wrapText="1"/>
    </xf>
    <xf numFmtId="185" fontId="27" fillId="0" borderId="0" xfId="124" applyNumberFormat="1" applyFont="1" applyFill="1" applyAlignment="1">
      <alignment horizontal="left" vertical="center" wrapText="1"/>
    </xf>
    <xf numFmtId="0" fontId="5" fillId="0" borderId="54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3" xfId="0" applyNumberFormat="1" applyFont="1" applyFill="1" applyBorder="1" applyAlignment="1" applyProtection="1">
      <alignment horizontal="center" vertical="center" wrapText="1" readingOrder="1"/>
      <protection/>
    </xf>
    <xf numFmtId="185" fontId="5" fillId="40" borderId="13" xfId="124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185" fontId="2" fillId="0" borderId="18" xfId="124" applyNumberFormat="1" applyFont="1" applyFill="1" applyBorder="1" applyAlignment="1" applyProtection="1">
      <alignment horizontal="left" vertical="center" wrapText="1" readingOrder="1"/>
      <protection/>
    </xf>
    <xf numFmtId="0" fontId="5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185" fontId="2" fillId="0" borderId="18" xfId="124" applyNumberFormat="1" applyFont="1" applyFill="1" applyBorder="1" applyAlignment="1" applyProtection="1">
      <alignment horizontal="center" vertical="center" wrapText="1" readingOrder="1"/>
      <protection/>
    </xf>
    <xf numFmtId="0" fontId="5" fillId="0" borderId="44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44" xfId="0" applyNumberFormat="1" applyFont="1" applyFill="1" applyBorder="1" applyAlignment="1" applyProtection="1">
      <alignment horizontal="center" vertical="center" wrapText="1" readingOrder="1"/>
      <protection/>
    </xf>
    <xf numFmtId="190" fontId="5" fillId="0" borderId="44" xfId="0" applyNumberFormat="1" applyFont="1" applyFill="1" applyBorder="1" applyAlignment="1" applyProtection="1">
      <alignment horizontal="right" vertical="center" wrapText="1" readingOrder="1"/>
      <protection/>
    </xf>
    <xf numFmtId="0" fontId="5" fillId="0" borderId="48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48" xfId="0" applyNumberFormat="1" applyFont="1" applyFill="1" applyBorder="1" applyAlignment="1" applyProtection="1">
      <alignment horizontal="center" vertical="center" wrapText="1" readingOrder="1"/>
      <protection/>
    </xf>
    <xf numFmtId="190" fontId="5" fillId="0" borderId="48" xfId="0" applyNumberFormat="1" applyFont="1" applyFill="1" applyBorder="1" applyAlignment="1" applyProtection="1">
      <alignment horizontal="right" vertical="center" wrapText="1" readingOrder="1"/>
      <protection/>
    </xf>
    <xf numFmtId="0" fontId="5" fillId="0" borderId="22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55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5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25" xfId="0" applyNumberFormat="1" applyFont="1" applyFill="1" applyBorder="1" applyAlignment="1" applyProtection="1">
      <alignment horizontal="center" vertical="center" wrapText="1" readingOrder="1"/>
      <protection/>
    </xf>
    <xf numFmtId="185" fontId="5" fillId="0" borderId="18" xfId="124" applyNumberFormat="1" applyFont="1" applyFill="1" applyBorder="1" applyAlignment="1" applyProtection="1">
      <alignment horizontal="center" vertical="center" wrapText="1" readingOrder="1"/>
      <protection/>
    </xf>
    <xf numFmtId="0" fontId="2" fillId="0" borderId="48" xfId="0" applyNumberFormat="1" applyFont="1" applyFill="1" applyBorder="1" applyAlignment="1" applyProtection="1">
      <alignment horizontal="left" vertical="center" wrapText="1" readingOrder="1"/>
      <protection/>
    </xf>
    <xf numFmtId="185" fontId="2" fillId="0" borderId="48" xfId="124" applyNumberFormat="1" applyFont="1" applyFill="1" applyBorder="1" applyAlignment="1" applyProtection="1">
      <alignment horizontal="center" vertical="center" wrapText="1" readingOrder="1"/>
      <protection/>
    </xf>
    <xf numFmtId="0" fontId="2" fillId="0" borderId="25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3" xfId="0" applyNumberFormat="1" applyFont="1" applyFill="1" applyBorder="1" applyAlignment="1" applyProtection="1">
      <alignment horizontal="left" vertical="center" wrapText="1" readingOrder="1"/>
      <protection/>
    </xf>
    <xf numFmtId="190" fontId="5" fillId="0" borderId="13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85" fontId="28" fillId="0" borderId="14" xfId="124" applyNumberFormat="1" applyFont="1" applyFill="1" applyBorder="1" applyAlignment="1" applyProtection="1">
      <alignment horizontal="center" vertical="center" wrapText="1" readingOrder="1"/>
      <protection/>
    </xf>
    <xf numFmtId="185" fontId="28" fillId="0" borderId="15" xfId="124" applyNumberFormat="1" applyFont="1" applyFill="1" applyBorder="1" applyAlignment="1" applyProtection="1">
      <alignment horizontal="center" vertical="center" wrapText="1" readingOrder="1"/>
      <protection/>
    </xf>
    <xf numFmtId="185" fontId="2" fillId="0" borderId="14" xfId="124" applyNumberFormat="1" applyFont="1" applyFill="1" applyBorder="1" applyAlignment="1" applyProtection="1">
      <alignment horizontal="center" vertical="center" wrapText="1" readingOrder="1"/>
      <protection/>
    </xf>
    <xf numFmtId="185" fontId="2" fillId="0" borderId="15" xfId="124" applyNumberFormat="1" applyFont="1" applyFill="1" applyBorder="1" applyAlignment="1" applyProtection="1">
      <alignment horizontal="center" vertical="center" wrapText="1" readingOrder="1"/>
      <protection/>
    </xf>
    <xf numFmtId="190" fontId="2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right" vertical="center" wrapText="1" readingOrder="1"/>
      <protection/>
    </xf>
    <xf numFmtId="10" fontId="2" fillId="0" borderId="15" xfId="2422" applyNumberFormat="1" applyFont="1" applyFill="1" applyBorder="1" applyAlignment="1" applyProtection="1">
      <alignment horizontal="right" vertical="center" wrapText="1" readingOrder="1"/>
      <protection/>
    </xf>
    <xf numFmtId="10" fontId="2" fillId="0" borderId="56" xfId="2422" applyNumberFormat="1" applyFont="1" applyFill="1" applyBorder="1" applyAlignment="1" applyProtection="1">
      <alignment horizontal="right" vertical="center" wrapText="1" readingOrder="1"/>
      <protection/>
    </xf>
    <xf numFmtId="10" fontId="2" fillId="0" borderId="48" xfId="2422" applyNumberFormat="1" applyFont="1" applyFill="1" applyBorder="1" applyAlignment="1" applyProtection="1">
      <alignment horizontal="right" vertical="center" wrapText="1" readingOrder="1"/>
      <protection/>
    </xf>
    <xf numFmtId="0" fontId="2" fillId="0" borderId="15" xfId="2422" applyNumberFormat="1" applyFont="1" applyFill="1" applyBorder="1" applyAlignment="1" applyProtection="1">
      <alignment horizontal="right" vertical="center" wrapText="1" readingOrder="1"/>
      <protection/>
    </xf>
    <xf numFmtId="10" fontId="5" fillId="0" borderId="48" xfId="2422" applyNumberFormat="1" applyFont="1" applyFill="1" applyBorder="1" applyAlignment="1" applyProtection="1">
      <alignment horizontal="right" vertical="center" wrapText="1" readingOrder="1"/>
      <protection/>
    </xf>
    <xf numFmtId="10" fontId="5" fillId="0" borderId="44" xfId="2422" applyNumberFormat="1" applyFont="1" applyFill="1" applyBorder="1" applyAlignment="1" applyProtection="1">
      <alignment horizontal="right" vertical="center" wrapText="1" readingOrder="1"/>
      <protection/>
    </xf>
    <xf numFmtId="190" fontId="5" fillId="0" borderId="25" xfId="0" applyNumberFormat="1" applyFont="1" applyFill="1" applyBorder="1" applyAlignment="1" applyProtection="1">
      <alignment horizontal="right" vertical="center" wrapText="1" readingOrder="1"/>
      <protection/>
    </xf>
    <xf numFmtId="190" fontId="2" fillId="0" borderId="48" xfId="0" applyNumberFormat="1" applyFont="1" applyFill="1" applyBorder="1" applyAlignment="1" applyProtection="1">
      <alignment horizontal="right" vertical="center" wrapText="1" readingOrder="1"/>
      <protection/>
    </xf>
    <xf numFmtId="10" fontId="29" fillId="0" borderId="48" xfId="2422" applyNumberFormat="1" applyFont="1" applyFill="1" applyBorder="1" applyAlignment="1" applyProtection="1">
      <alignment horizontal="right" vertical="center" wrapText="1" readingOrder="1"/>
      <protection/>
    </xf>
    <xf numFmtId="10" fontId="5" fillId="0" borderId="15" xfId="2422" applyNumberFormat="1" applyFont="1" applyFill="1" applyBorder="1" applyAlignment="1" applyProtection="1">
      <alignment horizontal="right" vertical="center" wrapText="1" readingOrder="1"/>
      <protection/>
    </xf>
    <xf numFmtId="190" fontId="2" fillId="0" borderId="25" xfId="0" applyNumberFormat="1" applyFont="1" applyFill="1" applyBorder="1" applyAlignment="1" applyProtection="1">
      <alignment horizontal="right" vertical="center" wrapText="1" readingOrder="1"/>
      <protection/>
    </xf>
    <xf numFmtId="185" fontId="2" fillId="40" borderId="0" xfId="124" applyNumberFormat="1" applyFont="1" applyFill="1" applyAlignment="1">
      <alignment horizontal="left" vertical="center" wrapText="1"/>
    </xf>
    <xf numFmtId="0" fontId="4" fillId="40" borderId="0" xfId="0" applyFont="1" applyFill="1" applyAlignment="1">
      <alignment horizontal="left" vertical="center" wrapText="1"/>
    </xf>
    <xf numFmtId="185" fontId="4" fillId="40" borderId="0" xfId="124" applyNumberFormat="1" applyFont="1" applyFill="1" applyAlignment="1">
      <alignment horizontal="left" vertical="center" wrapText="1"/>
    </xf>
    <xf numFmtId="185" fontId="5" fillId="0" borderId="0" xfId="124" applyNumberFormat="1" applyFont="1" applyFill="1" applyAlignment="1">
      <alignment horizontal="left" vertical="center" wrapText="1"/>
    </xf>
    <xf numFmtId="43" fontId="2" fillId="0" borderId="0" xfId="0" applyNumberFormat="1" applyFont="1" applyFill="1" applyAlignment="1">
      <alignment horizontal="left" vertical="center" wrapText="1"/>
    </xf>
    <xf numFmtId="185" fontId="2" fillId="0" borderId="0" xfId="0" applyNumberFormat="1" applyFont="1" applyFill="1" applyAlignment="1">
      <alignment horizontal="left" vertical="center" wrapText="1"/>
    </xf>
    <xf numFmtId="41" fontId="2" fillId="40" borderId="0" xfId="124" applyFont="1" applyFill="1" applyAlignment="1">
      <alignment horizontal="left" vertical="center" wrapText="1"/>
    </xf>
    <xf numFmtId="41" fontId="4" fillId="40" borderId="0" xfId="124" applyFont="1" applyFill="1" applyAlignment="1">
      <alignment horizontal="left" vertical="center" wrapText="1"/>
    </xf>
    <xf numFmtId="41" fontId="5" fillId="0" borderId="0" xfId="124" applyFont="1" applyFill="1" applyAlignment="1">
      <alignment horizontal="left" vertical="center" wrapText="1"/>
    </xf>
    <xf numFmtId="41" fontId="28" fillId="0" borderId="0" xfId="124" applyFont="1" applyFill="1" applyAlignment="1">
      <alignment horizontal="left" vertical="center" wrapText="1"/>
    </xf>
    <xf numFmtId="0" fontId="5" fillId="0" borderId="44" xfId="0" applyNumberFormat="1" applyFont="1" applyFill="1" applyBorder="1" applyAlignment="1" applyProtection="1">
      <alignment horizontal="center" vertical="center" wrapText="1" readingOrder="1"/>
      <protection/>
    </xf>
    <xf numFmtId="185" fontId="5" fillId="0" borderId="44" xfId="124" applyNumberFormat="1" applyFont="1" applyFill="1" applyBorder="1" applyAlignment="1" applyProtection="1">
      <alignment horizontal="center" vertical="center" wrapText="1" readingOrder="1"/>
      <protection/>
    </xf>
    <xf numFmtId="0" fontId="5" fillId="0" borderId="48" xfId="2230" applyNumberFormat="1" applyFont="1" applyFill="1" applyBorder="1" applyAlignment="1" applyProtection="1">
      <alignment horizontal="left" vertical="center" wrapText="1"/>
      <protection/>
    </xf>
    <xf numFmtId="0" fontId="2" fillId="0" borderId="48" xfId="2230" applyNumberFormat="1" applyFont="1" applyFill="1" applyBorder="1" applyAlignment="1" applyProtection="1">
      <alignment horizontal="center" vertical="center" wrapText="1"/>
      <protection/>
    </xf>
    <xf numFmtId="0" fontId="5" fillId="0" borderId="18" xfId="2230" applyNumberFormat="1" applyFont="1" applyFill="1" applyBorder="1" applyAlignment="1" applyProtection="1">
      <alignment horizontal="left" vertical="center" wrapText="1"/>
      <protection/>
    </xf>
    <xf numFmtId="0" fontId="2" fillId="0" borderId="18" xfId="2230" applyNumberFormat="1" applyFont="1" applyFill="1" applyBorder="1" applyAlignment="1" applyProtection="1">
      <alignment horizontal="center" vertical="center" wrapText="1"/>
      <protection/>
    </xf>
    <xf numFmtId="185" fontId="2" fillId="0" borderId="18" xfId="124" applyNumberFormat="1" applyFont="1" applyFill="1" applyBorder="1" applyAlignment="1" applyProtection="1">
      <alignment horizontal="center" vertical="center" wrapText="1"/>
      <protection/>
    </xf>
    <xf numFmtId="0" fontId="2" fillId="0" borderId="18" xfId="2230" applyNumberFormat="1" applyFont="1" applyFill="1" applyBorder="1" applyAlignment="1" applyProtection="1">
      <alignment horizontal="left" vertical="center" wrapText="1"/>
      <protection/>
    </xf>
    <xf numFmtId="0" fontId="2" fillId="0" borderId="48" xfId="2230" applyNumberFormat="1" applyFont="1" applyFill="1" applyBorder="1" applyAlignment="1" applyProtection="1">
      <alignment horizontal="left" vertical="center" wrapText="1"/>
      <protection/>
    </xf>
    <xf numFmtId="185" fontId="2" fillId="0" borderId="48" xfId="124" applyNumberFormat="1" applyFont="1" applyFill="1" applyBorder="1" applyAlignment="1" applyProtection="1">
      <alignment horizontal="center" vertical="center" wrapText="1"/>
      <protection/>
    </xf>
    <xf numFmtId="185" fontId="5" fillId="0" borderId="48" xfId="124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5" xfId="2230" applyNumberFormat="1" applyFont="1" applyFill="1" applyBorder="1" applyAlignment="1" applyProtection="1">
      <alignment horizontal="left" vertical="center" wrapText="1"/>
      <protection/>
    </xf>
    <xf numFmtId="0" fontId="2" fillId="0" borderId="25" xfId="223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43" fontId="2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3" fontId="2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85" fontId="18" fillId="0" borderId="0" xfId="124" applyNumberFormat="1" applyFont="1" applyFill="1" applyAlignment="1">
      <alignment horizontal="right" vertical="center"/>
    </xf>
    <xf numFmtId="43" fontId="18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43" fontId="2" fillId="0" borderId="0" xfId="123" applyFont="1" applyFill="1" applyAlignment="1">
      <alignment horizontal="left" vertical="center"/>
    </xf>
    <xf numFmtId="185" fontId="2" fillId="0" borderId="0" xfId="0" applyNumberFormat="1" applyFont="1" applyFill="1" applyAlignment="1">
      <alignment horizontal="left" vertical="center"/>
    </xf>
    <xf numFmtId="185" fontId="5" fillId="0" borderId="45" xfId="124" applyNumberFormat="1" applyFont="1" applyFill="1" applyBorder="1" applyAlignment="1" applyProtection="1">
      <alignment horizontal="center" vertical="center" wrapText="1" readingOrder="1"/>
      <protection/>
    </xf>
    <xf numFmtId="39" fontId="2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 wrapText="1"/>
    </xf>
    <xf numFmtId="0" fontId="30" fillId="40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2" fillId="0" borderId="0" xfId="0" applyNumberFormat="1" applyFont="1" applyFill="1" applyAlignment="1">
      <alignment horizontal="left" vertical="center" wrapText="1"/>
    </xf>
    <xf numFmtId="43" fontId="3" fillId="0" borderId="0" xfId="123" applyFont="1" applyAlignment="1">
      <alignment horizontal="left" vertical="center" wrapText="1"/>
    </xf>
    <xf numFmtId="43" fontId="5" fillId="0" borderId="0" xfId="0" applyNumberFormat="1" applyFont="1" applyFill="1" applyAlignment="1">
      <alignment horizontal="left" vertical="center" wrapText="1"/>
    </xf>
    <xf numFmtId="0" fontId="5" fillId="0" borderId="57" xfId="0" applyNumberFormat="1" applyFont="1" applyFill="1" applyBorder="1" applyAlignment="1" applyProtection="1">
      <alignment horizontal="center" vertical="center" wrapText="1" readingOrder="1"/>
      <protection/>
    </xf>
    <xf numFmtId="43" fontId="5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5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3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59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35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43" fontId="2" fillId="0" borderId="35" xfId="0" applyNumberFormat="1" applyFont="1" applyFill="1" applyBorder="1" applyAlignment="1" applyProtection="1">
      <alignment vertical="center" wrapText="1" readingOrder="1"/>
      <protection/>
    </xf>
    <xf numFmtId="43" fontId="2" fillId="0" borderId="17" xfId="0" applyNumberFormat="1" applyFont="1" applyFill="1" applyBorder="1" applyAlignment="1" applyProtection="1">
      <alignment horizontal="right" vertical="center" wrapText="1" readingOrder="1"/>
      <protection/>
    </xf>
    <xf numFmtId="43" fontId="5" fillId="0" borderId="0" xfId="0" applyNumberFormat="1" applyFont="1" applyFill="1" applyBorder="1" applyAlignment="1" applyProtection="1">
      <alignment vertical="center" wrapText="1" readingOrder="1"/>
      <protection/>
    </xf>
    <xf numFmtId="43" fontId="2" fillId="0" borderId="47" xfId="0" applyNumberFormat="1" applyFont="1" applyFill="1" applyBorder="1" applyAlignment="1" applyProtection="1">
      <alignment vertical="center" wrapText="1" readingOrder="1"/>
      <protection/>
    </xf>
    <xf numFmtId="43" fontId="2" fillId="40" borderId="18" xfId="0" applyNumberFormat="1" applyFont="1" applyFill="1" applyBorder="1" applyAlignment="1" applyProtection="1">
      <alignment horizontal="right" vertical="center" wrapText="1" readingOrder="1"/>
      <protection/>
    </xf>
    <xf numFmtId="43" fontId="5" fillId="0" borderId="60" xfId="0" applyNumberFormat="1" applyFont="1" applyFill="1" applyBorder="1" applyAlignment="1" applyProtection="1">
      <alignment vertical="center" wrapText="1" readingOrder="1"/>
      <protection/>
    </xf>
    <xf numFmtId="43" fontId="2" fillId="0" borderId="0" xfId="0" applyNumberFormat="1" applyFont="1" applyFill="1" applyBorder="1" applyAlignment="1" applyProtection="1">
      <alignment horizontal="right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center" wrapText="1" indent="1" readingOrder="1"/>
      <protection/>
    </xf>
    <xf numFmtId="0" fontId="2" fillId="0" borderId="14" xfId="0" applyNumberFormat="1" applyFont="1" applyFill="1" applyBorder="1" applyAlignment="1" applyProtection="1">
      <alignment horizontal="left" vertical="center" wrapText="1" readingOrder="1"/>
      <protection/>
    </xf>
    <xf numFmtId="43" fontId="2" fillId="0" borderId="0" xfId="0" applyNumberFormat="1" applyFont="1" applyFill="1" applyBorder="1" applyAlignment="1" applyProtection="1">
      <alignment vertical="center" wrapText="1" readingOrder="1"/>
      <protection/>
    </xf>
    <xf numFmtId="0" fontId="5" fillId="0" borderId="14" xfId="0" applyNumberFormat="1" applyFont="1" applyFill="1" applyBorder="1" applyAlignment="1" applyProtection="1">
      <alignment horizontal="left" vertical="center" wrapText="1" readingOrder="1"/>
      <protection/>
    </xf>
    <xf numFmtId="43" fontId="2" fillId="0" borderId="48" xfId="0" applyNumberFormat="1" applyFont="1" applyFill="1" applyBorder="1" applyAlignment="1" applyProtection="1">
      <alignment horizontal="right" vertical="center" wrapText="1" readingOrder="1"/>
      <protection/>
    </xf>
    <xf numFmtId="43" fontId="2" fillId="0" borderId="27" xfId="0" applyNumberFormat="1" applyFont="1" applyFill="1" applyBorder="1" applyAlignment="1" applyProtection="1">
      <alignment horizontal="right" vertical="center" wrapText="1" readingOrder="1"/>
      <protection/>
    </xf>
    <xf numFmtId="43" fontId="2" fillId="0" borderId="53" xfId="0" applyNumberFormat="1" applyFont="1" applyFill="1" applyBorder="1" applyAlignment="1" applyProtection="1">
      <alignment horizontal="right" vertical="center" wrapText="1" readingOrder="1"/>
      <protection/>
    </xf>
    <xf numFmtId="43" fontId="5" fillId="0" borderId="47" xfId="0" applyNumberFormat="1" applyFont="1" applyFill="1" applyBorder="1" applyAlignment="1" applyProtection="1">
      <alignment vertical="center" wrapText="1" readingOrder="1"/>
      <protection/>
    </xf>
    <xf numFmtId="43" fontId="5" fillId="0" borderId="0" xfId="0" applyNumberFormat="1" applyFont="1" applyFill="1" applyBorder="1" applyAlignment="1" applyProtection="1">
      <alignment horizontal="right" vertical="center" wrapText="1" readingOrder="1"/>
      <protection/>
    </xf>
    <xf numFmtId="43" fontId="5" fillId="0" borderId="48" xfId="0" applyNumberFormat="1" applyFont="1" applyFill="1" applyBorder="1" applyAlignment="1" applyProtection="1">
      <alignment vertical="center" wrapText="1" readingOrder="1"/>
      <protection/>
    </xf>
    <xf numFmtId="0" fontId="5" fillId="0" borderId="14" xfId="0" applyNumberFormat="1" applyFont="1" applyFill="1" applyBorder="1" applyAlignment="1" applyProtection="1">
      <alignment vertical="center" wrapText="1" readingOrder="1"/>
      <protection/>
    </xf>
    <xf numFmtId="43" fontId="27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2" fillId="0" borderId="0" xfId="2230" applyNumberFormat="1" applyFont="1" applyFill="1" applyBorder="1" applyAlignment="1" applyProtection="1">
      <alignment horizontal="left" vertical="center" wrapText="1"/>
      <protection/>
    </xf>
    <xf numFmtId="10" fontId="5" fillId="0" borderId="0" xfId="0" applyNumberFormat="1" applyFont="1" applyFill="1" applyAlignment="1">
      <alignment horizontal="left" vertical="center" wrapText="1"/>
    </xf>
    <xf numFmtId="10" fontId="5" fillId="0" borderId="11" xfId="0" applyNumberFormat="1" applyFont="1" applyFill="1" applyBorder="1" applyAlignment="1" applyProtection="1">
      <alignment horizontal="center" vertical="center" wrapText="1" readingOrder="1"/>
      <protection/>
    </xf>
    <xf numFmtId="10" fontId="2" fillId="0" borderId="59" xfId="0" applyNumberFormat="1" applyFont="1" applyFill="1" applyBorder="1" applyAlignment="1" applyProtection="1">
      <alignment horizontal="right" vertical="center" wrapText="1" readingOrder="1"/>
      <protection/>
    </xf>
    <xf numFmtId="10" fontId="5" fillId="0" borderId="15" xfId="0" applyNumberFormat="1" applyFont="1" applyFill="1" applyBorder="1" applyAlignment="1" applyProtection="1">
      <alignment horizontal="right" vertical="center" wrapText="1" readingOrder="1"/>
      <protection/>
    </xf>
    <xf numFmtId="10" fontId="2" fillId="0" borderId="15" xfId="0" applyNumberFormat="1" applyFont="1" applyFill="1" applyBorder="1" applyAlignment="1" applyProtection="1">
      <alignment horizontal="right" vertical="center" wrapText="1" readingOrder="1"/>
      <protection/>
    </xf>
    <xf numFmtId="10" fontId="2" fillId="0" borderId="61" xfId="0" applyNumberFormat="1" applyFont="1" applyFill="1" applyBorder="1" applyAlignment="1" applyProtection="1">
      <alignment horizontal="right" vertical="center" wrapText="1" readingOrder="1"/>
      <protection/>
    </xf>
    <xf numFmtId="10" fontId="27" fillId="0" borderId="62" xfId="2422" applyNumberFormat="1" applyFont="1" applyFill="1" applyBorder="1" applyAlignment="1" applyProtection="1">
      <alignment horizontal="right" vertical="center" wrapText="1" readingOrder="1"/>
      <protection/>
    </xf>
    <xf numFmtId="43" fontId="5" fillId="0" borderId="44" xfId="0" applyNumberFormat="1" applyFont="1" applyFill="1" applyBorder="1" applyAlignment="1" applyProtection="1">
      <alignment vertical="center" wrapText="1" readingOrder="1"/>
      <protection/>
    </xf>
    <xf numFmtId="43" fontId="5" fillId="0" borderId="45" xfId="0" applyNumberFormat="1" applyFont="1" applyFill="1" applyBorder="1" applyAlignment="1" applyProtection="1">
      <alignment vertical="center" wrapText="1" readingOrder="1"/>
      <protection/>
    </xf>
    <xf numFmtId="43" fontId="30" fillId="40" borderId="0" xfId="123" applyFont="1" applyFill="1" applyAlignment="1">
      <alignment horizontal="left" vertical="center" wrapText="1"/>
    </xf>
    <xf numFmtId="43" fontId="31" fillId="0" borderId="0" xfId="123" applyFont="1" applyAlignment="1">
      <alignment horizontal="left" vertical="center" wrapText="1"/>
    </xf>
    <xf numFmtId="43" fontId="3" fillId="0" borderId="0" xfId="123" applyFont="1" applyFill="1" applyAlignment="1">
      <alignment horizontal="left" vertical="center" wrapText="1"/>
    </xf>
    <xf numFmtId="43" fontId="3" fillId="0" borderId="0" xfId="123" applyFont="1" applyFill="1" applyBorder="1" applyAlignment="1">
      <alignment horizontal="left" vertical="center" wrapText="1"/>
    </xf>
    <xf numFmtId="43" fontId="3" fillId="0" borderId="0" xfId="0" applyNumberFormat="1" applyFont="1" applyFill="1" applyAlignment="1">
      <alignment horizontal="left" vertical="center" wrapText="1"/>
    </xf>
    <xf numFmtId="0" fontId="5" fillId="0" borderId="0" xfId="2230" applyNumberFormat="1" applyFont="1" applyFill="1" applyBorder="1" applyAlignment="1" applyProtection="1">
      <alignment horizontal="left" vertical="center" wrapText="1"/>
      <protection/>
    </xf>
    <xf numFmtId="43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9" fillId="0" borderId="0" xfId="0" applyFont="1" applyFill="1" applyAlignment="1">
      <alignment horizontal="left" vertical="center"/>
    </xf>
    <xf numFmtId="10" fontId="5" fillId="0" borderId="56" xfId="2422" applyNumberFormat="1" applyFont="1" applyFill="1" applyBorder="1" applyAlignment="1" applyProtection="1">
      <alignment horizontal="right" vertical="center" wrapText="1" readingOrder="1"/>
      <protection/>
    </xf>
    <xf numFmtId="10" fontId="29" fillId="0" borderId="15" xfId="2422" applyNumberFormat="1" applyFont="1" applyFill="1" applyBorder="1" applyAlignment="1" applyProtection="1">
      <alignment horizontal="right" vertical="center" wrapText="1" readingOrder="1"/>
      <protection/>
    </xf>
    <xf numFmtId="10" fontId="29" fillId="0" borderId="18" xfId="2422" applyNumberFormat="1" applyFont="1" applyFill="1" applyBorder="1" applyAlignment="1" applyProtection="1">
      <alignment horizontal="right" vertical="center" wrapText="1" readingOrder="1"/>
      <protection/>
    </xf>
    <xf numFmtId="10" fontId="5" fillId="0" borderId="56" xfId="0" applyNumberFormat="1" applyFont="1" applyFill="1" applyBorder="1" applyAlignment="1" applyProtection="1">
      <alignment horizontal="right" vertical="center" wrapText="1" readingOrder="1"/>
      <protection/>
    </xf>
    <xf numFmtId="43" fontId="5" fillId="40" borderId="13" xfId="0" applyNumberFormat="1" applyFont="1" applyFill="1" applyBorder="1" applyAlignment="1" applyProtection="1" quotePrefix="1">
      <alignment horizontal="center" vertical="center" wrapText="1" readingOrder="1"/>
      <protection/>
    </xf>
    <xf numFmtId="43" fontId="5" fillId="0" borderId="13" xfId="0" applyNumberFormat="1" applyFont="1" applyFill="1" applyBorder="1" applyAlignment="1" applyProtection="1" quotePrefix="1">
      <alignment horizontal="center" vertical="center" wrapText="1" readingOrder="1"/>
      <protection/>
    </xf>
    <xf numFmtId="185" fontId="2" fillId="0" borderId="0" xfId="124" applyNumberFormat="1" applyFont="1" applyFill="1" applyBorder="1" applyAlignment="1" applyProtection="1">
      <alignment horizontal="left" vertical="center" readingOrder="1"/>
      <protection/>
    </xf>
    <xf numFmtId="43" fontId="5" fillId="0" borderId="0" xfId="0" applyNumberFormat="1" applyFont="1" applyFill="1" applyAlignment="1">
      <alignment horizontal="center" vertical="center" wrapText="1"/>
    </xf>
    <xf numFmtId="43" fontId="2" fillId="0" borderId="14" xfId="0" applyNumberFormat="1" applyFont="1" applyFill="1" applyBorder="1" applyAlignment="1" applyProtection="1">
      <alignment vertical="center" wrapText="1" readingOrder="1"/>
      <protection/>
    </xf>
    <xf numFmtId="43" fontId="2" fillId="0" borderId="18" xfId="2335" applyNumberFormat="1" applyFont="1" applyFill="1" applyBorder="1" applyAlignment="1" applyProtection="1">
      <alignment horizontal="right" vertical="center" wrapText="1" readingOrder="1"/>
      <protection/>
    </xf>
    <xf numFmtId="43" fontId="5" fillId="0" borderId="14" xfId="0" applyNumberFormat="1" applyFont="1" applyFill="1" applyBorder="1" applyAlignment="1" applyProtection="1">
      <alignment vertical="center" wrapText="1" readingOrder="1"/>
      <protection/>
    </xf>
    <xf numFmtId="43" fontId="2" fillId="0" borderId="50" xfId="0" applyNumberFormat="1" applyFont="1" applyFill="1" applyBorder="1" applyAlignment="1" applyProtection="1">
      <alignment vertical="center" wrapText="1" readingOrder="1"/>
      <protection/>
    </xf>
    <xf numFmtId="10" fontId="2" fillId="0" borderId="18" xfId="2422" applyNumberFormat="1" applyFont="1" applyFill="1" applyBorder="1" applyAlignment="1" applyProtection="1">
      <alignment horizontal="right" vertical="center" wrapText="1" readingOrder="1"/>
      <protection/>
    </xf>
    <xf numFmtId="43" fontId="2" fillId="0" borderId="25" xfId="0" applyNumberFormat="1" applyFont="1" applyFill="1" applyBorder="1" applyAlignment="1" applyProtection="1">
      <alignment horizontal="right" vertical="center" wrapText="1" readingOrder="1"/>
      <protection/>
    </xf>
    <xf numFmtId="0" fontId="2" fillId="0" borderId="55" xfId="0" applyNumberFormat="1" applyFont="1" applyFill="1" applyBorder="1" applyAlignment="1" applyProtection="1">
      <alignment horizontal="left" vertical="center" wrapText="1" readingOrder="1"/>
      <protection/>
    </xf>
    <xf numFmtId="185" fontId="2" fillId="40" borderId="18" xfId="124" applyNumberFormat="1" applyFont="1" applyFill="1" applyBorder="1" applyAlignment="1" applyProtection="1">
      <alignment horizontal="center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right" vertical="center" wrapText="1" readingOrder="1"/>
      <protection/>
    </xf>
    <xf numFmtId="0" fontId="5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2" fillId="0" borderId="18" xfId="0" applyNumberFormat="1" applyFont="1" applyFill="1" applyBorder="1" applyAlignment="1" applyProtection="1">
      <alignment horizontal="right" vertical="center" wrapText="1" readingOrder="1"/>
      <protection/>
    </xf>
    <xf numFmtId="190" fontId="4" fillId="0" borderId="18" xfId="0" applyNumberFormat="1" applyFont="1" applyFill="1" applyBorder="1" applyAlignment="1" applyProtection="1">
      <alignment horizontal="right" vertical="center" wrapText="1" readingOrder="1"/>
      <protection/>
    </xf>
    <xf numFmtId="190" fontId="29" fillId="0" borderId="18" xfId="0" applyNumberFormat="1" applyFont="1" applyFill="1" applyBorder="1" applyAlignment="1" applyProtection="1">
      <alignment horizontal="right" vertical="center" wrapText="1" readingOrder="1"/>
      <protection/>
    </xf>
    <xf numFmtId="10" fontId="29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12" fillId="0" borderId="63" xfId="2409" applyFont="1" applyFill="1" applyBorder="1" applyAlignment="1">
      <alignment horizontal="center" vertical="center"/>
      <protection/>
    </xf>
    <xf numFmtId="0" fontId="12" fillId="0" borderId="33" xfId="2409" applyFont="1" applyFill="1" applyBorder="1" applyAlignment="1">
      <alignment horizontal="center" vertical="center"/>
      <protection/>
    </xf>
    <xf numFmtId="4" fontId="9" fillId="40" borderId="30" xfId="2409" applyNumberFormat="1" applyFont="1" applyFill="1" applyBorder="1" applyAlignment="1">
      <alignment horizontal="right" vertical="center"/>
      <protection/>
    </xf>
    <xf numFmtId="43" fontId="9" fillId="40" borderId="30" xfId="2409" applyNumberFormat="1" applyFont="1" applyFill="1" applyBorder="1" applyAlignment="1">
      <alignment horizontal="right" vertical="center"/>
      <protection/>
    </xf>
    <xf numFmtId="43" fontId="10" fillId="40" borderId="30" xfId="2409" applyNumberFormat="1" applyFont="1" applyFill="1" applyBorder="1" applyAlignment="1">
      <alignment horizontal="right" vertical="center"/>
      <protection/>
    </xf>
    <xf numFmtId="43" fontId="10" fillId="40" borderId="31" xfId="2409" applyNumberFormat="1" applyFont="1" applyFill="1" applyBorder="1" applyAlignment="1">
      <alignment horizontal="right" vertical="center"/>
      <protection/>
    </xf>
    <xf numFmtId="39" fontId="10" fillId="40" borderId="30" xfId="2409" applyNumberFormat="1" applyFont="1" applyFill="1" applyBorder="1" applyAlignment="1">
      <alignment horizontal="right" vertical="center"/>
      <protection/>
    </xf>
    <xf numFmtId="39" fontId="10" fillId="40" borderId="31" xfId="2409" applyNumberFormat="1" applyFont="1" applyFill="1" applyBorder="1" applyAlignment="1">
      <alignment horizontal="right" vertical="center"/>
      <protection/>
    </xf>
    <xf numFmtId="185" fontId="9" fillId="0" borderId="64" xfId="446" applyNumberFormat="1" applyFont="1" applyFill="1" applyBorder="1" applyAlignment="1">
      <alignment vertical="center"/>
    </xf>
    <xf numFmtId="43" fontId="9" fillId="0" borderId="36" xfId="2307" applyNumberFormat="1" applyFont="1" applyFill="1" applyBorder="1" applyAlignment="1">
      <alignment vertical="center"/>
      <protection/>
    </xf>
    <xf numFmtId="39" fontId="9" fillId="0" borderId="31" xfId="2409" applyNumberFormat="1" applyFont="1" applyFill="1" applyBorder="1" applyAlignment="1">
      <alignment horizontal="right" vertical="center"/>
      <protection/>
    </xf>
    <xf numFmtId="0" fontId="10" fillId="0" borderId="28" xfId="2409" applyFont="1" applyBorder="1" applyAlignment="1">
      <alignment vertical="center"/>
      <protection/>
    </xf>
    <xf numFmtId="43" fontId="6" fillId="0" borderId="0" xfId="0" applyNumberFormat="1" applyFont="1" applyFill="1" applyAlignment="1">
      <alignment horizontal="center" vertical="center" wrapText="1"/>
    </xf>
    <xf numFmtId="0" fontId="10" fillId="40" borderId="30" xfId="2409" applyFont="1" applyFill="1" applyBorder="1" applyAlignment="1">
      <alignment horizontal="center" vertical="center"/>
      <protection/>
    </xf>
    <xf numFmtId="0" fontId="9" fillId="40" borderId="60" xfId="2409" applyFont="1" applyFill="1" applyBorder="1" applyAlignment="1">
      <alignment vertical="center"/>
      <protection/>
    </xf>
    <xf numFmtId="0" fontId="10" fillId="40" borderId="33" xfId="2409" applyFont="1" applyFill="1" applyBorder="1" applyAlignment="1">
      <alignment horizontal="center" vertical="center"/>
      <protection/>
    </xf>
    <xf numFmtId="43" fontId="9" fillId="40" borderId="28" xfId="2409" applyNumberFormat="1" applyFont="1" applyFill="1" applyBorder="1" applyAlignment="1">
      <alignment horizontal="right" vertical="center"/>
      <protection/>
    </xf>
    <xf numFmtId="0" fontId="13" fillId="40" borderId="65" xfId="2409" applyFont="1" applyFill="1" applyBorder="1" applyAlignment="1">
      <alignment vertical="center"/>
      <protection/>
    </xf>
    <xf numFmtId="0" fontId="13" fillId="40" borderId="66" xfId="2409" applyFont="1" applyFill="1" applyBorder="1" applyAlignment="1">
      <alignment horizontal="center" vertical="center"/>
      <protection/>
    </xf>
    <xf numFmtId="39" fontId="9" fillId="40" borderId="0" xfId="2409" applyNumberFormat="1" applyFont="1" applyFill="1" applyAlignment="1">
      <alignment vertical="center"/>
      <protection/>
    </xf>
    <xf numFmtId="185" fontId="9" fillId="0" borderId="0" xfId="2409" applyNumberFormat="1" applyFont="1" applyAlignment="1">
      <alignment horizontal="center" vertical="center"/>
      <protection/>
    </xf>
    <xf numFmtId="185" fontId="9" fillId="0" borderId="0" xfId="841" applyNumberFormat="1" applyFont="1" applyFill="1" applyAlignment="1">
      <alignment vertical="center"/>
    </xf>
    <xf numFmtId="185" fontId="9" fillId="0" borderId="0" xfId="841" applyNumberFormat="1" applyFont="1" applyAlignment="1">
      <alignment vertical="center"/>
    </xf>
    <xf numFmtId="0" fontId="9" fillId="40" borderId="55" xfId="2409" applyFont="1" applyFill="1" applyBorder="1" applyAlignment="1">
      <alignment vertical="center"/>
      <protection/>
    </xf>
    <xf numFmtId="0" fontId="10" fillId="40" borderId="38" xfId="2409" applyFont="1" applyFill="1" applyBorder="1" applyAlignment="1">
      <alignment horizontal="center" vertical="center"/>
      <protection/>
    </xf>
    <xf numFmtId="43" fontId="10" fillId="0" borderId="38" xfId="2409" applyNumberFormat="1" applyFont="1" applyFill="1" applyBorder="1" applyAlignment="1">
      <alignment horizontal="right" vertical="center"/>
      <protection/>
    </xf>
    <xf numFmtId="43" fontId="10" fillId="40" borderId="38" xfId="2409" applyNumberFormat="1" applyFont="1" applyFill="1" applyBorder="1" applyAlignment="1">
      <alignment horizontal="right" vertical="center"/>
      <protection/>
    </xf>
    <xf numFmtId="0" fontId="9" fillId="0" borderId="67" xfId="2409" applyFont="1" applyBorder="1" applyAlignment="1">
      <alignment horizontal="center" vertical="center"/>
      <protection/>
    </xf>
    <xf numFmtId="43" fontId="5" fillId="0" borderId="0" xfId="0" applyNumberFormat="1" applyFont="1" applyFill="1" applyAlignment="1">
      <alignment horizontal="right" vertical="center" wrapText="1"/>
    </xf>
    <xf numFmtId="43" fontId="23" fillId="0" borderId="14" xfId="0" applyNumberFormat="1" applyFont="1" applyFill="1" applyBorder="1" applyAlignment="1" applyProtection="1">
      <alignment horizontal="right" vertical="center" wrapText="1" readingOrder="1"/>
      <protection/>
    </xf>
    <xf numFmtId="43" fontId="24" fillId="0" borderId="14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4" xfId="2410" applyFont="1" applyFill="1" applyBorder="1" applyAlignment="1">
      <alignment vertical="center"/>
      <protection/>
    </xf>
    <xf numFmtId="0" fontId="23" fillId="0" borderId="14" xfId="2410" applyFont="1" applyFill="1" applyBorder="1" applyAlignment="1">
      <alignment vertical="center"/>
      <protection/>
    </xf>
    <xf numFmtId="0" fontId="2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3" fillId="0" borderId="14" xfId="0" applyNumberFormat="1" applyFont="1" applyFill="1" applyBorder="1" applyAlignment="1" applyProtection="1">
      <alignment horizontal="center" vertical="center" wrapText="1" readingOrder="1"/>
      <protection/>
    </xf>
    <xf numFmtId="43" fontId="23" fillId="0" borderId="18" xfId="0" applyNumberFormat="1" applyFont="1" applyFill="1" applyBorder="1" applyAlignment="1" applyProtection="1">
      <alignment horizontal="right" vertical="center" wrapText="1" readingOrder="1"/>
      <protection/>
    </xf>
    <xf numFmtId="43" fontId="4" fillId="0" borderId="18" xfId="123" applyFont="1" applyFill="1" applyBorder="1" applyAlignment="1" applyProtection="1">
      <alignment horizontal="right" vertical="center" wrapText="1" readingOrder="1"/>
      <protection/>
    </xf>
    <xf numFmtId="0" fontId="22" fillId="0" borderId="0" xfId="0" applyFont="1" applyFill="1" applyAlignment="1">
      <alignment horizontal="left" vertical="center" wrapText="1"/>
    </xf>
    <xf numFmtId="43" fontId="6" fillId="0" borderId="0" xfId="0" applyNumberFormat="1" applyFont="1" applyFill="1" applyAlignment="1">
      <alignment horizontal="right" vertical="center" wrapText="1"/>
    </xf>
    <xf numFmtId="0" fontId="41" fillId="4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6" fillId="0" borderId="68" xfId="0" applyNumberFormat="1" applyFont="1" applyFill="1" applyBorder="1" applyAlignment="1" applyProtection="1">
      <alignment horizontal="left" vertical="center" wrapText="1" readingOrder="1"/>
      <protection/>
    </xf>
    <xf numFmtId="171" fontId="22" fillId="0" borderId="0" xfId="0" applyNumberFormat="1" applyFont="1" applyFill="1" applyAlignment="1">
      <alignment horizontal="left" vertical="center" wrapText="1"/>
    </xf>
    <xf numFmtId="43" fontId="22" fillId="0" borderId="0" xfId="123" applyFont="1" applyFill="1" applyAlignment="1">
      <alignment horizontal="left" vertical="center" wrapText="1"/>
    </xf>
    <xf numFmtId="185" fontId="4" fillId="0" borderId="0" xfId="124" applyNumberFormat="1" applyFont="1" applyFill="1" applyBorder="1" applyAlignment="1">
      <alignment vertical="center"/>
    </xf>
    <xf numFmtId="185" fontId="4" fillId="0" borderId="18" xfId="124" applyNumberFormat="1" applyFont="1" applyFill="1" applyBorder="1" applyAlignment="1">
      <alignment horizontal="center" vertical="center" readingOrder="1"/>
    </xf>
    <xf numFmtId="1" fontId="4" fillId="0" borderId="14" xfId="124" applyNumberFormat="1" applyFont="1" applyFill="1" applyBorder="1" applyAlignment="1">
      <alignment horizontal="center" vertical="center" readingOrder="1"/>
    </xf>
    <xf numFmtId="185" fontId="4" fillId="0" borderId="14" xfId="124" applyNumberFormat="1" applyFont="1" applyFill="1" applyBorder="1" applyAlignment="1" applyProtection="1">
      <alignment horizontal="right" vertical="center" wrapText="1" readingOrder="1"/>
      <protection/>
    </xf>
    <xf numFmtId="185" fontId="4" fillId="0" borderId="18" xfId="124" applyNumberFormat="1" applyFont="1" applyFill="1" applyBorder="1" applyAlignment="1" applyProtection="1">
      <alignment horizontal="right" vertical="center" wrapText="1" readingOrder="1"/>
      <protection/>
    </xf>
    <xf numFmtId="185" fontId="22" fillId="0" borderId="0" xfId="124" applyNumberFormat="1" applyFont="1" applyFill="1" applyAlignment="1">
      <alignment horizontal="left" vertical="center" wrapText="1"/>
    </xf>
    <xf numFmtId="43" fontId="4" fillId="0" borderId="0" xfId="2410" applyNumberFormat="1" applyFont="1" applyFill="1" applyBorder="1" applyAlignment="1">
      <alignment vertical="center"/>
      <protection/>
    </xf>
    <xf numFmtId="171" fontId="4" fillId="0" borderId="18" xfId="0" applyNumberFormat="1" applyFont="1" applyFill="1" applyBorder="1" applyAlignment="1">
      <alignment horizontal="left" vertical="center" wrapText="1"/>
    </xf>
    <xf numFmtId="0" fontId="4" fillId="0" borderId="68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7" xfId="0" applyNumberFormat="1" applyFont="1" applyFill="1" applyBorder="1" applyAlignment="1" applyProtection="1">
      <alignment horizontal="left" vertical="center" wrapText="1" readingOrder="1"/>
      <protection/>
    </xf>
    <xf numFmtId="4" fontId="22" fillId="0" borderId="0" xfId="0" applyNumberFormat="1" applyFont="1" applyFill="1" applyAlignment="1">
      <alignment horizontal="left" vertical="center" wrapText="1"/>
    </xf>
    <xf numFmtId="43" fontId="22" fillId="0" borderId="0" xfId="0" applyNumberFormat="1" applyFont="1" applyFill="1" applyAlignment="1">
      <alignment horizontal="left" vertical="center" wrapText="1"/>
    </xf>
    <xf numFmtId="185" fontId="4" fillId="0" borderId="68" xfId="124" applyNumberFormat="1" applyFont="1" applyFill="1" applyBorder="1" applyAlignment="1" applyProtection="1">
      <alignment horizontal="left" vertical="center" wrapText="1" readingOrder="1"/>
      <protection/>
    </xf>
    <xf numFmtId="1" fontId="4" fillId="0" borderId="14" xfId="124" applyNumberFormat="1" applyFont="1" applyFill="1" applyBorder="1" applyAlignment="1" applyProtection="1">
      <alignment horizontal="center" vertical="center" wrapText="1" readingOrder="1"/>
      <protection/>
    </xf>
    <xf numFmtId="43" fontId="24" fillId="0" borderId="18" xfId="0" applyNumberFormat="1" applyFont="1" applyFill="1" applyBorder="1" applyAlignment="1" applyProtection="1">
      <alignment horizontal="right" vertical="center" wrapText="1" readingOrder="1"/>
      <protection/>
    </xf>
    <xf numFmtId="4" fontId="22" fillId="40" borderId="0" xfId="0" applyNumberFormat="1" applyFont="1" applyFill="1" applyAlignment="1">
      <alignment horizontal="left" vertical="center" wrapText="1"/>
    </xf>
    <xf numFmtId="185" fontId="22" fillId="40" borderId="0" xfId="124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 readingOrder="1"/>
    </xf>
    <xf numFmtId="43" fontId="22" fillId="0" borderId="0" xfId="123" applyFont="1" applyFill="1" applyAlignment="1">
      <alignment horizontal="left" vertical="center" wrapText="1" readingOrder="1"/>
    </xf>
    <xf numFmtId="0" fontId="24" fillId="0" borderId="0" xfId="0" applyNumberFormat="1" applyFont="1" applyFill="1" applyBorder="1" applyAlignment="1" applyProtection="1">
      <alignment horizontal="left" vertical="center" wrapText="1" readingOrder="1"/>
      <protection/>
    </xf>
    <xf numFmtId="185" fontId="4" fillId="0" borderId="14" xfId="124" applyNumberFormat="1" applyFont="1" applyFill="1" applyBorder="1" applyAlignment="1">
      <alignment horizontal="left" vertical="center" wrapText="1" indent="1"/>
    </xf>
    <xf numFmtId="185" fontId="4" fillId="0" borderId="14" xfId="124" applyNumberFormat="1" applyFont="1" applyFill="1" applyBorder="1" applyAlignment="1">
      <alignment vertical="center"/>
    </xf>
    <xf numFmtId="0" fontId="24" fillId="0" borderId="47" xfId="0" applyNumberFormat="1" applyFont="1" applyFill="1" applyBorder="1" applyAlignment="1" applyProtection="1">
      <alignment horizontal="left" vertical="center" wrapText="1" readingOrder="1"/>
      <protection/>
    </xf>
    <xf numFmtId="43" fontId="23" fillId="0" borderId="48" xfId="0" applyNumberFormat="1" applyFont="1" applyFill="1" applyBorder="1" applyAlignment="1" applyProtection="1">
      <alignment horizontal="right" vertical="center" wrapText="1" readingOrder="1"/>
      <protection/>
    </xf>
    <xf numFmtId="0" fontId="42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 wrapText="1" readingOrder="1"/>
      <protection/>
    </xf>
    <xf numFmtId="0" fontId="6" fillId="0" borderId="27" xfId="0" applyNumberFormat="1" applyFont="1" applyFill="1" applyBorder="1" applyAlignment="1" applyProtection="1">
      <alignment horizontal="left" vertical="center" wrapText="1" readingOrder="1"/>
      <protection/>
    </xf>
    <xf numFmtId="171" fontId="6" fillId="0" borderId="0" xfId="0" applyNumberFormat="1" applyFont="1" applyFill="1" applyBorder="1" applyAlignment="1" applyProtection="1">
      <alignment horizontal="right" vertical="center" wrapText="1" readingOrder="1"/>
      <protection/>
    </xf>
    <xf numFmtId="43" fontId="22" fillId="0" borderId="0" xfId="0" applyNumberFormat="1" applyFont="1" applyFill="1" applyBorder="1" applyAlignment="1">
      <alignment horizontal="left" vertical="center" wrapText="1"/>
    </xf>
    <xf numFmtId="185" fontId="22" fillId="0" borderId="0" xfId="124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40" fontId="6" fillId="0" borderId="44" xfId="0" applyNumberFormat="1" applyFont="1" applyFill="1" applyBorder="1" applyAlignment="1" applyProtection="1">
      <alignment horizontal="center" vertical="center" wrapText="1" readingOrder="1"/>
      <protection/>
    </xf>
    <xf numFmtId="40" fontId="6" fillId="0" borderId="45" xfId="0" applyNumberFormat="1" applyFont="1" applyFill="1" applyBorder="1" applyAlignment="1" applyProtection="1">
      <alignment horizontal="center" vertical="center" wrapText="1" readingOrder="1"/>
      <protection/>
    </xf>
    <xf numFmtId="43" fontId="16" fillId="0" borderId="0" xfId="0" applyNumberFormat="1" applyFont="1" applyFill="1" applyAlignment="1">
      <alignment horizontal="right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 readingOrder="1"/>
      <protection/>
    </xf>
    <xf numFmtId="0" fontId="16" fillId="0" borderId="69" xfId="0" applyNumberFormat="1" applyFont="1" applyFill="1" applyBorder="1" applyAlignment="1" applyProtection="1">
      <alignment horizontal="center" vertical="center" wrapText="1" readingOrder="1"/>
      <protection/>
    </xf>
    <xf numFmtId="0" fontId="16" fillId="0" borderId="41" xfId="0" applyNumberFormat="1" applyFont="1" applyFill="1" applyBorder="1" applyAlignment="1" applyProtection="1">
      <alignment horizontal="center" vertical="center" wrapText="1" readingOrder="1"/>
      <protection/>
    </xf>
    <xf numFmtId="0" fontId="17" fillId="0" borderId="14" xfId="0" applyNumberFormat="1" applyFont="1" applyFill="1" applyBorder="1" applyAlignment="1" applyProtection="1">
      <alignment horizontal="center" vertical="center" wrapText="1" readingOrder="1"/>
      <protection/>
    </xf>
    <xf numFmtId="40" fontId="19" fillId="0" borderId="53" xfId="0" applyNumberFormat="1" applyFont="1" applyFill="1" applyBorder="1" applyAlignment="1" applyProtection="1">
      <alignment horizontal="right" vertical="center" wrapText="1" readingOrder="1"/>
      <protection/>
    </xf>
    <xf numFmtId="0" fontId="17" fillId="0" borderId="0" xfId="0" applyNumberFormat="1" applyFont="1" applyFill="1" applyBorder="1" applyAlignment="1" applyProtection="1">
      <alignment horizontal="left" vertical="center" wrapText="1" readingOrder="1"/>
      <protection/>
    </xf>
    <xf numFmtId="190" fontId="16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17" fillId="0" borderId="70" xfId="0" applyNumberFormat="1" applyFont="1" applyFill="1" applyBorder="1" applyAlignment="1" applyProtection="1">
      <alignment vertical="center" wrapText="1" readingOrder="1"/>
      <protection/>
    </xf>
    <xf numFmtId="0" fontId="17" fillId="0" borderId="18" xfId="0" applyNumberFormat="1" applyFont="1" applyFill="1" applyBorder="1" applyAlignment="1" applyProtection="1">
      <alignment vertical="center" wrapText="1" readingOrder="1"/>
      <protection/>
    </xf>
    <xf numFmtId="0" fontId="17" fillId="0" borderId="22" xfId="0" applyNumberFormat="1" applyFont="1" applyFill="1" applyBorder="1" applyAlignment="1" applyProtection="1">
      <alignment horizontal="center" vertical="center" wrapText="1" readingOrder="1"/>
      <protection/>
    </xf>
    <xf numFmtId="0" fontId="16" fillId="0" borderId="20" xfId="0" applyNumberFormat="1" applyFont="1" applyFill="1" applyBorder="1" applyAlignment="1" applyProtection="1">
      <alignment vertical="center" wrapText="1" readingOrder="1"/>
      <protection/>
    </xf>
    <xf numFmtId="0" fontId="9" fillId="0" borderId="54" xfId="2409" applyFont="1" applyFill="1" applyBorder="1" applyAlignment="1">
      <alignment vertical="center"/>
      <protection/>
    </xf>
    <xf numFmtId="0" fontId="9" fillId="0" borderId="54" xfId="2409" applyFont="1" applyFill="1" applyBorder="1" applyAlignment="1">
      <alignment vertical="center" wrapText="1"/>
      <protection/>
    </xf>
    <xf numFmtId="0" fontId="9" fillId="0" borderId="71" xfId="2409" applyFont="1" applyFill="1" applyBorder="1" applyAlignment="1">
      <alignment vertical="center" wrapText="1"/>
      <protection/>
    </xf>
    <xf numFmtId="0" fontId="9" fillId="0" borderId="64" xfId="2409" applyFont="1" applyFill="1" applyBorder="1" applyAlignment="1">
      <alignment horizontal="center" vertical="center"/>
      <protection/>
    </xf>
    <xf numFmtId="10" fontId="4" fillId="0" borderId="15" xfId="2422" applyNumberFormat="1" applyFont="1" applyFill="1" applyBorder="1" applyAlignment="1" applyProtection="1">
      <alignment horizontal="right" vertical="center" wrapText="1" readingOrder="1"/>
      <protection/>
    </xf>
    <xf numFmtId="190" fontId="5" fillId="0" borderId="14" xfId="0" applyNumberFormat="1" applyFont="1" applyFill="1" applyBorder="1" applyAlignment="1" applyProtection="1">
      <alignment horizontal="right" vertical="center" wrapText="1" readingOrder="1"/>
      <protection/>
    </xf>
    <xf numFmtId="190" fontId="2" fillId="0" borderId="14" xfId="0" applyNumberFormat="1" applyFont="1" applyFill="1" applyBorder="1" applyAlignment="1" applyProtection="1">
      <alignment horizontal="right" vertical="center" wrapText="1" readingOrder="1"/>
      <protection/>
    </xf>
    <xf numFmtId="190" fontId="5" fillId="0" borderId="22" xfId="0" applyNumberFormat="1" applyFont="1" applyFill="1" applyBorder="1" applyAlignment="1" applyProtection="1">
      <alignment horizontal="right" vertical="center" wrapText="1" readingOrder="1"/>
      <protection/>
    </xf>
    <xf numFmtId="0" fontId="5" fillId="0" borderId="53" xfId="0" applyNumberFormat="1" applyFont="1" applyFill="1" applyBorder="1" applyAlignment="1" applyProtection="1">
      <alignment horizontal="right" vertical="center" wrapText="1" readingOrder="1"/>
      <protection/>
    </xf>
    <xf numFmtId="10" fontId="5" fillId="0" borderId="20" xfId="2422" applyNumberFormat="1" applyFont="1" applyFill="1" applyBorder="1" applyAlignment="1" applyProtection="1">
      <alignment horizontal="right" vertical="center" wrapText="1" readingOrder="1"/>
      <protection/>
    </xf>
    <xf numFmtId="10" fontId="5" fillId="0" borderId="13" xfId="2422" applyNumberFormat="1" applyFont="1" applyFill="1" applyBorder="1" applyAlignment="1" applyProtection="1">
      <alignment horizontal="right" vertical="center" wrapText="1" readingOrder="1"/>
      <protection/>
    </xf>
    <xf numFmtId="10" fontId="5" fillId="0" borderId="25" xfId="2422" applyNumberFormat="1" applyFont="1" applyFill="1" applyBorder="1" applyAlignment="1" applyProtection="1">
      <alignment horizontal="right" vertical="center" wrapText="1" readingOrder="1"/>
      <protection/>
    </xf>
    <xf numFmtId="0" fontId="2" fillId="0" borderId="25" xfId="2230" applyNumberFormat="1" applyFont="1" applyFill="1" applyBorder="1" applyAlignment="1" applyProtection="1">
      <alignment horizontal="left" vertical="center" wrapText="1"/>
      <protection/>
    </xf>
    <xf numFmtId="185" fontId="2" fillId="0" borderId="25" xfId="124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 readingOrder="1"/>
      <protection/>
    </xf>
    <xf numFmtId="43" fontId="2" fillId="0" borderId="49" xfId="0" applyNumberFormat="1" applyFont="1" applyFill="1" applyBorder="1" applyAlignment="1" applyProtection="1">
      <alignment vertical="center" wrapText="1" readingOrder="1"/>
      <protection/>
    </xf>
    <xf numFmtId="10" fontId="2" fillId="0" borderId="62" xfId="2422" applyNumberFormat="1" applyFont="1" applyFill="1" applyBorder="1" applyAlignment="1" applyProtection="1">
      <alignment horizontal="right" vertical="center" wrapText="1" readingOrder="1"/>
      <protection/>
    </xf>
    <xf numFmtId="43" fontId="27" fillId="0" borderId="27" xfId="0" applyNumberFormat="1" applyFont="1" applyFill="1" applyBorder="1" applyAlignment="1" applyProtection="1">
      <alignment vertical="center" wrapText="1" readingOrder="1"/>
      <protection/>
    </xf>
    <xf numFmtId="10" fontId="5" fillId="0" borderId="61" xfId="0" applyNumberFormat="1" applyFont="1" applyFill="1" applyBorder="1" applyAlignment="1" applyProtection="1">
      <alignment horizontal="right" vertical="center" wrapText="1" readingOrder="1"/>
      <protection/>
    </xf>
    <xf numFmtId="43" fontId="27" fillId="0" borderId="25" xfId="0" applyNumberFormat="1" applyFont="1" applyFill="1" applyBorder="1" applyAlignment="1" applyProtection="1">
      <alignment vertical="center" wrapText="1" readingOrder="1"/>
      <protection/>
    </xf>
    <xf numFmtId="10" fontId="5" fillId="0" borderId="25" xfId="0" applyNumberFormat="1" applyFont="1" applyFill="1" applyBorder="1" applyAlignment="1" applyProtection="1">
      <alignment horizontal="right" vertical="center" wrapText="1" readingOrder="1"/>
      <protection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6" fillId="0" borderId="18" xfId="0" applyNumberFormat="1" applyFont="1" applyFill="1" applyBorder="1" applyAlignment="1" applyProtection="1">
      <alignment vertical="center" wrapText="1" readingOrder="1"/>
      <protection/>
    </xf>
    <xf numFmtId="40" fontId="16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17" fillId="0" borderId="0" xfId="0" applyNumberFormat="1" applyFont="1" applyFill="1" applyBorder="1" applyAlignment="1" applyProtection="1">
      <alignment horizontal="center" vertical="center" wrapText="1" readingOrder="1"/>
      <protection/>
    </xf>
    <xf numFmtId="186" fontId="17" fillId="0" borderId="18" xfId="0" applyNumberFormat="1" applyFont="1" applyFill="1" applyBorder="1" applyAlignment="1" applyProtection="1">
      <alignment horizontal="right" vertical="center" wrapText="1" readingOrder="1"/>
      <protection/>
    </xf>
    <xf numFmtId="39" fontId="15" fillId="0" borderId="18" xfId="0" applyNumberFormat="1" applyFont="1" applyFill="1" applyBorder="1" applyAlignment="1" applyProtection="1">
      <alignment horizontal="right" vertical="center" wrapText="1" readingOrder="1"/>
      <protection/>
    </xf>
    <xf numFmtId="40" fontId="17" fillId="0" borderId="18" xfId="0" applyNumberFormat="1" applyFont="1" applyFill="1" applyBorder="1" applyAlignment="1" applyProtection="1">
      <alignment horizontal="right" vertical="center" wrapText="1" readingOrder="1"/>
      <protection/>
    </xf>
    <xf numFmtId="43" fontId="19" fillId="0" borderId="18" xfId="0" applyNumberFormat="1" applyFont="1" applyFill="1" applyBorder="1" applyAlignment="1" applyProtection="1">
      <alignment horizontal="right" vertical="center" wrapText="1" readingOrder="1"/>
      <protection/>
    </xf>
    <xf numFmtId="201" fontId="2" fillId="0" borderId="0" xfId="0" applyNumberFormat="1" applyFont="1" applyFill="1" applyAlignment="1">
      <alignment horizontal="left" vertical="center" wrapText="1"/>
    </xf>
    <xf numFmtId="0" fontId="6" fillId="0" borderId="33" xfId="2409" applyFont="1" applyFill="1" applyBorder="1" applyAlignment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 readingOrder="1"/>
      <protection/>
    </xf>
    <xf numFmtId="43" fontId="5" fillId="0" borderId="55" xfId="0" applyNumberFormat="1" applyFont="1" applyFill="1" applyBorder="1" applyAlignment="1" applyProtection="1">
      <alignment horizontal="right" vertical="center" wrapText="1" readingOrder="1"/>
      <protection/>
    </xf>
    <xf numFmtId="43" fontId="5" fillId="0" borderId="25" xfId="0" applyNumberFormat="1" applyFont="1" applyFill="1" applyBorder="1" applyAlignment="1" applyProtection="1">
      <alignment horizontal="right" vertical="center" wrapText="1" readingOrder="1"/>
      <protection/>
    </xf>
    <xf numFmtId="10" fontId="5" fillId="0" borderId="23" xfId="0" applyNumberFormat="1" applyFont="1" applyFill="1" applyBorder="1" applyAlignment="1" applyProtection="1">
      <alignment horizontal="right" vertical="center" wrapText="1" readingOrder="1"/>
      <protection/>
    </xf>
    <xf numFmtId="43" fontId="2" fillId="0" borderId="55" xfId="0" applyNumberFormat="1" applyFont="1" applyFill="1" applyBorder="1" applyAlignment="1" applyProtection="1">
      <alignment horizontal="right" vertical="center" wrapText="1" readingOrder="1"/>
      <protection/>
    </xf>
    <xf numFmtId="10" fontId="2" fillId="0" borderId="23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25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25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22" xfId="0" applyNumberFormat="1" applyFont="1" applyFill="1" applyBorder="1" applyAlignment="1" applyProtection="1">
      <alignment horizontal="center" vertical="center" wrapText="1" readingOrder="1"/>
      <protection/>
    </xf>
    <xf numFmtId="43" fontId="6" fillId="0" borderId="22" xfId="0" applyNumberFormat="1" applyFont="1" applyFill="1" applyBorder="1" applyAlignment="1" applyProtection="1">
      <alignment horizontal="right" vertical="center" wrapText="1" readingOrder="1"/>
      <protection/>
    </xf>
    <xf numFmtId="43" fontId="6" fillId="0" borderId="25" xfId="0" applyNumberFormat="1" applyFont="1" applyFill="1" applyBorder="1" applyAlignment="1" applyProtection="1">
      <alignment horizontal="right" vertical="center" wrapText="1" readingOrder="1"/>
      <protection/>
    </xf>
    <xf numFmtId="0" fontId="2" fillId="0" borderId="25" xfId="0" applyNumberFormat="1" applyFont="1" applyFill="1" applyBorder="1" applyAlignment="1" applyProtection="1">
      <alignment horizontal="left" vertical="center" wrapText="1" readingOrder="1"/>
      <protection/>
    </xf>
    <xf numFmtId="185" fontId="2" fillId="0" borderId="25" xfId="124" applyNumberFormat="1" applyFont="1" applyFill="1" applyBorder="1" applyAlignment="1" applyProtection="1">
      <alignment horizontal="center" vertical="center" wrapText="1" readingOrder="1"/>
      <protection/>
    </xf>
    <xf numFmtId="10" fontId="2" fillId="0" borderId="25" xfId="2422" applyNumberFormat="1" applyFont="1" applyFill="1" applyBorder="1" applyAlignment="1" applyProtection="1">
      <alignment horizontal="right" vertical="center" wrapText="1" readingOrder="1"/>
      <protection/>
    </xf>
    <xf numFmtId="10" fontId="2" fillId="0" borderId="23" xfId="2422" applyNumberFormat="1" applyFont="1" applyFill="1" applyBorder="1" applyAlignment="1" applyProtection="1">
      <alignment horizontal="right" vertical="center" wrapText="1" readingOrder="1"/>
      <protection/>
    </xf>
    <xf numFmtId="0" fontId="5" fillId="0" borderId="18" xfId="2230" applyNumberFormat="1" applyFont="1" applyFill="1" applyBorder="1" applyAlignment="1" applyProtection="1">
      <alignment horizontal="center" vertical="center" wrapText="1"/>
      <protection/>
    </xf>
    <xf numFmtId="0" fontId="6" fillId="40" borderId="0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54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71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/>
    </xf>
    <xf numFmtId="43" fontId="5" fillId="0" borderId="53" xfId="0" applyNumberFormat="1" applyFont="1" applyFill="1" applyBorder="1" applyAlignment="1" applyProtection="1">
      <alignment horizontal="center" vertical="center" wrapText="1" readingOrder="1"/>
      <protection/>
    </xf>
    <xf numFmtId="43" fontId="5" fillId="0" borderId="25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5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6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72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73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74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24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75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35" xfId="0" applyNumberFormat="1" applyFont="1" applyFill="1" applyBorder="1" applyAlignment="1" applyProtection="1">
      <alignment horizontal="center" vertical="center" readingOrder="1"/>
      <protection/>
    </xf>
    <xf numFmtId="43" fontId="6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76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6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72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46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68" xfId="0" applyNumberFormat="1" applyFont="1" applyFill="1" applyBorder="1" applyAlignment="1" applyProtection="1">
      <alignment horizontal="left" vertical="center" wrapText="1" readingOrder="1"/>
      <protection/>
    </xf>
    <xf numFmtId="0" fontId="9" fillId="0" borderId="35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77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6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78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79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80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81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82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8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6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68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8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85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14" xfId="0" applyNumberFormat="1" applyFont="1" applyFill="1" applyBorder="1" applyAlignment="1" applyProtection="1">
      <alignment horizontal="left" vertical="center" readingOrder="1"/>
      <protection/>
    </xf>
    <xf numFmtId="0" fontId="6" fillId="0" borderId="0" xfId="0" applyNumberFormat="1" applyFont="1" applyFill="1" applyBorder="1" applyAlignment="1" applyProtection="1">
      <alignment horizontal="left" vertical="center" readingOrder="1"/>
      <protection/>
    </xf>
    <xf numFmtId="0" fontId="6" fillId="0" borderId="86" xfId="0" applyNumberFormat="1" applyFont="1" applyFill="1" applyBorder="1" applyAlignment="1" applyProtection="1">
      <alignment horizontal="left" vertical="center" wrapText="1" readingOrder="1"/>
      <protection/>
    </xf>
    <xf numFmtId="0" fontId="23" fillId="0" borderId="46" xfId="0" applyNumberFormat="1" applyFont="1" applyFill="1" applyBorder="1" applyAlignment="1" applyProtection="1">
      <alignment horizontal="left" vertical="center" wrapText="1" readingOrder="1"/>
      <protection/>
    </xf>
    <xf numFmtId="0" fontId="23" fillId="0" borderId="68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73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16" xfId="0" applyNumberFormat="1" applyFont="1" applyFill="1" applyBorder="1" applyAlignment="1" applyProtection="1">
      <alignment horizontal="left" vertical="center" wrapText="1" readingOrder="1"/>
      <protection/>
    </xf>
    <xf numFmtId="185" fontId="4" fillId="0" borderId="14" xfId="124" applyNumberFormat="1" applyFont="1" applyFill="1" applyBorder="1" applyAlignment="1">
      <alignment horizontal="left" vertical="center" wrapText="1"/>
    </xf>
    <xf numFmtId="185" fontId="4" fillId="0" borderId="15" xfId="124" applyNumberFormat="1" applyFont="1" applyFill="1" applyBorder="1" applyAlignment="1">
      <alignment horizontal="left" vertical="center" wrapText="1"/>
    </xf>
    <xf numFmtId="40" fontId="4" fillId="0" borderId="46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" fillId="4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87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88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4" xfId="0" applyNumberFormat="1" applyFont="1" applyFill="1" applyBorder="1" applyAlignment="1" applyProtection="1">
      <alignment vertical="center" readingOrder="1"/>
      <protection/>
    </xf>
    <xf numFmtId="0" fontId="6" fillId="0" borderId="0" xfId="0" applyNumberFormat="1" applyFont="1" applyFill="1" applyBorder="1" applyAlignment="1" applyProtection="1">
      <alignment vertical="center" readingOrder="1"/>
      <protection/>
    </xf>
    <xf numFmtId="0" fontId="5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0" xfId="0" applyNumberFormat="1" applyFont="1" applyFill="1" applyBorder="1" applyAlignment="1" applyProtection="1">
      <alignment horizontal="center" vertical="center" readingOrder="1"/>
      <protection/>
    </xf>
    <xf numFmtId="43" fontId="5" fillId="0" borderId="55" xfId="0" applyNumberFormat="1" applyFont="1" applyFill="1" applyBorder="1" applyAlignment="1">
      <alignment horizontal="right" vertical="center" wrapText="1"/>
    </xf>
    <xf numFmtId="0" fontId="11" fillId="40" borderId="0" xfId="2409" applyFont="1" applyFill="1" applyAlignment="1">
      <alignment horizontal="center" vertical="center"/>
      <protection/>
    </xf>
    <xf numFmtId="0" fontId="12" fillId="40" borderId="0" xfId="2409" applyFont="1" applyFill="1" applyAlignment="1">
      <alignment horizontal="center" vertical="center"/>
      <protection/>
    </xf>
    <xf numFmtId="49" fontId="12" fillId="40" borderId="0" xfId="2409" applyNumberFormat="1" applyFont="1" applyFill="1" applyAlignment="1">
      <alignment horizontal="center" vertical="center"/>
      <protection/>
    </xf>
    <xf numFmtId="0" fontId="12" fillId="0" borderId="45" xfId="2409" applyFont="1" applyFill="1" applyBorder="1" applyAlignment="1">
      <alignment horizontal="center" vertical="center"/>
      <protection/>
    </xf>
    <xf numFmtId="0" fontId="12" fillId="0" borderId="60" xfId="2409" applyFont="1" applyFill="1" applyBorder="1" applyAlignment="1">
      <alignment horizontal="center" vertical="center"/>
      <protection/>
    </xf>
    <xf numFmtId="0" fontId="12" fillId="0" borderId="77" xfId="2409" applyFont="1" applyFill="1" applyBorder="1" applyAlignment="1">
      <alignment horizontal="center" vertical="center"/>
      <protection/>
    </xf>
    <xf numFmtId="0" fontId="10" fillId="40" borderId="0" xfId="2409" applyFont="1" applyFill="1" applyBorder="1" applyAlignment="1">
      <alignment horizontal="left" vertical="center" wrapText="1"/>
      <protection/>
    </xf>
    <xf numFmtId="0" fontId="10" fillId="40" borderId="32" xfId="2409" applyFont="1" applyFill="1" applyBorder="1" applyAlignment="1">
      <alignment horizontal="left" vertical="center" wrapText="1"/>
      <protection/>
    </xf>
    <xf numFmtId="0" fontId="10" fillId="40" borderId="0" xfId="2409" applyFont="1" applyFill="1" applyBorder="1" applyAlignment="1">
      <alignment vertical="center" wrapText="1"/>
      <protection/>
    </xf>
    <xf numFmtId="0" fontId="10" fillId="40" borderId="32" xfId="2409" applyFont="1" applyFill="1" applyBorder="1" applyAlignment="1">
      <alignment vertical="center" wrapText="1"/>
      <protection/>
    </xf>
    <xf numFmtId="0" fontId="40" fillId="0" borderId="0" xfId="0" applyNumberFormat="1" applyFont="1" applyFill="1" applyBorder="1" applyAlignment="1" applyProtection="1">
      <alignment horizontal="center" vertical="center" readingOrder="1"/>
      <protection/>
    </xf>
    <xf numFmtId="43" fontId="1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6" fillId="0" borderId="0" xfId="0" applyNumberFormat="1" applyFont="1" applyFill="1" applyBorder="1" applyAlignment="1" applyProtection="1">
      <alignment horizontal="center" vertical="center" readingOrder="1"/>
      <protection/>
    </xf>
    <xf numFmtId="0" fontId="12" fillId="40" borderId="0" xfId="0" applyNumberFormat="1" applyFont="1" applyFill="1" applyBorder="1" applyAlignment="1" applyProtection="1">
      <alignment horizontal="center" vertical="center" readingOrder="1"/>
      <protection/>
    </xf>
    <xf numFmtId="0" fontId="26" fillId="0" borderId="35" xfId="0" applyNumberFormat="1" applyFont="1" applyFill="1" applyBorder="1" applyAlignment="1" applyProtection="1">
      <alignment horizontal="center" vertical="center" readingOrder="1"/>
      <protection/>
    </xf>
  </cellXfs>
  <cellStyles count="2464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omma [0] 10" xfId="125"/>
    <cellStyle name="Comma [0] 10 10" xfId="126"/>
    <cellStyle name="Comma [0] 10 11" xfId="127"/>
    <cellStyle name="Comma [0] 10 12" xfId="128"/>
    <cellStyle name="Comma [0] 10 2" xfId="129"/>
    <cellStyle name="Comma [0] 10 2 10" xfId="130"/>
    <cellStyle name="Comma [0] 10 2 11" xfId="131"/>
    <cellStyle name="Comma [0] 10 2 2" xfId="132"/>
    <cellStyle name="Comma [0] 10 2 2 2" xfId="133"/>
    <cellStyle name="Comma [0] 10 2 2 3" xfId="134"/>
    <cellStyle name="Comma [0] 10 2 2 4" xfId="135"/>
    <cellStyle name="Comma [0] 10 2 2 5" xfId="136"/>
    <cellStyle name="Comma [0] 10 2 2 6" xfId="137"/>
    <cellStyle name="Comma [0] 10 2 2 7" xfId="138"/>
    <cellStyle name="Comma [0] 10 2 3" xfId="139"/>
    <cellStyle name="Comma [0] 10 2 3 2" xfId="140"/>
    <cellStyle name="Comma [0] 10 2 4" xfId="141"/>
    <cellStyle name="Comma [0] 10 2 5" xfId="142"/>
    <cellStyle name="Comma [0] 10 2 6" xfId="143"/>
    <cellStyle name="Comma [0] 10 2 7" xfId="144"/>
    <cellStyle name="Comma [0] 10 2 8" xfId="145"/>
    <cellStyle name="Comma [0] 10 2 9" xfId="146"/>
    <cellStyle name="Comma [0] 10 3" xfId="147"/>
    <cellStyle name="Comma [0] 10 3 2" xfId="148"/>
    <cellStyle name="Comma [0] 10 3 3" xfId="149"/>
    <cellStyle name="Comma [0] 10 3 4" xfId="150"/>
    <cellStyle name="Comma [0] 10 3 5" xfId="151"/>
    <cellStyle name="Comma [0] 10 3 6" xfId="152"/>
    <cellStyle name="Comma [0] 10 3 7" xfId="153"/>
    <cellStyle name="Comma [0] 10 4" xfId="154"/>
    <cellStyle name="Comma [0] 10 4 2" xfId="155"/>
    <cellStyle name="Comma [0] 10 5" xfId="156"/>
    <cellStyle name="Comma [0] 10 6" xfId="157"/>
    <cellStyle name="Comma [0] 10 7" xfId="158"/>
    <cellStyle name="Comma [0] 10 8" xfId="159"/>
    <cellStyle name="Comma [0] 10 9" xfId="160"/>
    <cellStyle name="Comma [0] 11" xfId="161"/>
    <cellStyle name="Comma [0] 11 10" xfId="162"/>
    <cellStyle name="Comma [0] 11 2" xfId="163"/>
    <cellStyle name="Comma [0] 11 2 2" xfId="164"/>
    <cellStyle name="Comma [0] 11 2 3" xfId="165"/>
    <cellStyle name="Comma [0] 11 2 4" xfId="166"/>
    <cellStyle name="Comma [0] 11 2 5" xfId="167"/>
    <cellStyle name="Comma [0] 11 2 6" xfId="168"/>
    <cellStyle name="Comma [0] 11 2 7" xfId="169"/>
    <cellStyle name="Comma [0] 11 3" xfId="170"/>
    <cellStyle name="Comma [0] 11 3 2" xfId="171"/>
    <cellStyle name="Comma [0] 11 4" xfId="172"/>
    <cellStyle name="Comma [0] 11 5" xfId="173"/>
    <cellStyle name="Comma [0] 11 6" xfId="174"/>
    <cellStyle name="Comma [0] 11 7" xfId="175"/>
    <cellStyle name="Comma [0] 11 8" xfId="176"/>
    <cellStyle name="Comma [0] 11 9" xfId="177"/>
    <cellStyle name="Comma [0] 12" xfId="178"/>
    <cellStyle name="Comma [0] 12 2" xfId="179"/>
    <cellStyle name="Comma [0] 12 2 2" xfId="180"/>
    <cellStyle name="Comma [0] 12 2 3" xfId="181"/>
    <cellStyle name="Comma [0] 12 2 4" xfId="182"/>
    <cellStyle name="Comma [0] 12 2 5" xfId="183"/>
    <cellStyle name="Comma [0] 12 2 6" xfId="184"/>
    <cellStyle name="Comma [0] 12 2 7" xfId="185"/>
    <cellStyle name="Comma [0] 12 3" xfId="186"/>
    <cellStyle name="Comma [0] 12 3 2" xfId="187"/>
    <cellStyle name="Comma [0] 12 4" xfId="188"/>
    <cellStyle name="Comma [0] 13" xfId="189"/>
    <cellStyle name="Comma [0] 13 2" xfId="190"/>
    <cellStyle name="Comma [0] 13 2 2" xfId="191"/>
    <cellStyle name="Comma [0] 13 2 3" xfId="192"/>
    <cellStyle name="Comma [0] 13 2 4" xfId="193"/>
    <cellStyle name="Comma [0] 13 2 5" xfId="194"/>
    <cellStyle name="Comma [0] 13 2 6" xfId="195"/>
    <cellStyle name="Comma [0] 13 3" xfId="196"/>
    <cellStyle name="Comma [0] 13 3 2" xfId="197"/>
    <cellStyle name="Comma [0] 13 4" xfId="198"/>
    <cellStyle name="Comma [0] 13 5" xfId="199"/>
    <cellStyle name="Comma [0] 13 6" xfId="200"/>
    <cellStyle name="Comma [0] 16" xfId="201"/>
    <cellStyle name="Comma [0] 16 10" xfId="202"/>
    <cellStyle name="Comma [0] 16 11" xfId="203"/>
    <cellStyle name="Comma [0] 16 12" xfId="204"/>
    <cellStyle name="Comma [0] 16 2" xfId="205"/>
    <cellStyle name="Comma [0] 16 2 2" xfId="206"/>
    <cellStyle name="Comma [0] 16 2 3" xfId="207"/>
    <cellStyle name="Comma [0] 16 2 4" xfId="208"/>
    <cellStyle name="Comma [0] 16 2 5" xfId="209"/>
    <cellStyle name="Comma [0] 16 2 6" xfId="210"/>
    <cellStyle name="Comma [0] 16 2 7" xfId="211"/>
    <cellStyle name="Comma [0] 16 3" xfId="212"/>
    <cellStyle name="Comma [0] 16 3 2" xfId="213"/>
    <cellStyle name="Comma [0] 16 4" xfId="214"/>
    <cellStyle name="Comma [0] 16 5" xfId="215"/>
    <cellStyle name="Comma [0] 16 6" xfId="216"/>
    <cellStyle name="Comma [0] 16 7" xfId="217"/>
    <cellStyle name="Comma [0] 16 8" xfId="218"/>
    <cellStyle name="Comma [0] 16 9" xfId="219"/>
    <cellStyle name="Comma [0] 2" xfId="220"/>
    <cellStyle name="Comma [0] 2 10" xfId="221"/>
    <cellStyle name="Comma [0] 2 10 10" xfId="222"/>
    <cellStyle name="Comma [0] 2 10 11" xfId="223"/>
    <cellStyle name="Comma [0] 2 10 12" xfId="224"/>
    <cellStyle name="Comma [0] 2 10 13" xfId="225"/>
    <cellStyle name="Comma [0] 2 10 2" xfId="226"/>
    <cellStyle name="Comma [0] 2 10 2 10" xfId="227"/>
    <cellStyle name="Comma [0] 2 10 2 2" xfId="228"/>
    <cellStyle name="Comma [0] 2 10 2 2 2" xfId="229"/>
    <cellStyle name="Comma [0] 2 10 2 2 3" xfId="230"/>
    <cellStyle name="Comma [0] 2 10 2 2 4" xfId="231"/>
    <cellStyle name="Comma [0] 2 10 2 2 5" xfId="232"/>
    <cellStyle name="Comma [0] 2 10 2 2 6" xfId="233"/>
    <cellStyle name="Comma [0] 2 10 2 2 7" xfId="234"/>
    <cellStyle name="Comma [0] 2 10 2 3" xfId="235"/>
    <cellStyle name="Comma [0] 2 10 2 3 2" xfId="236"/>
    <cellStyle name="Comma [0] 2 10 2 4" xfId="237"/>
    <cellStyle name="Comma [0] 2 10 2 5" xfId="238"/>
    <cellStyle name="Comma [0] 2 10 2 6" xfId="239"/>
    <cellStyle name="Comma [0] 2 10 2 7" xfId="240"/>
    <cellStyle name="Comma [0] 2 10 2 8" xfId="241"/>
    <cellStyle name="Comma [0] 2 10 2 9" xfId="242"/>
    <cellStyle name="Comma [0] 2 10 3" xfId="243"/>
    <cellStyle name="Comma [0] 2 10 3 2" xfId="244"/>
    <cellStyle name="Comma [0] 2 10 3 3" xfId="245"/>
    <cellStyle name="Comma [0] 2 10 3 4" xfId="246"/>
    <cellStyle name="Comma [0] 2 10 3 5" xfId="247"/>
    <cellStyle name="Comma [0] 2 10 3 6" xfId="248"/>
    <cellStyle name="Comma [0] 2 10 3 7" xfId="249"/>
    <cellStyle name="Comma [0] 2 10 4" xfId="250"/>
    <cellStyle name="Comma [0] 2 10 4 2" xfId="251"/>
    <cellStyle name="Comma [0] 2 10 5" xfId="252"/>
    <cellStyle name="Comma [0] 2 10 6" xfId="253"/>
    <cellStyle name="Comma [0] 2 10 7" xfId="254"/>
    <cellStyle name="Comma [0] 2 10 8" xfId="255"/>
    <cellStyle name="Comma [0] 2 10 9" xfId="256"/>
    <cellStyle name="Comma [0] 2 11" xfId="257"/>
    <cellStyle name="Comma [0] 2 11 10" xfId="258"/>
    <cellStyle name="Comma [0] 2 11 11" xfId="259"/>
    <cellStyle name="Comma [0] 2 11 2" xfId="260"/>
    <cellStyle name="Comma [0] 2 11 2 2" xfId="261"/>
    <cellStyle name="Comma [0] 2 11 2 3" xfId="262"/>
    <cellStyle name="Comma [0] 2 11 2 4" xfId="263"/>
    <cellStyle name="Comma [0] 2 11 2 5" xfId="264"/>
    <cellStyle name="Comma [0] 2 11 2 6" xfId="265"/>
    <cellStyle name="Comma [0] 2 11 2 7" xfId="266"/>
    <cellStyle name="Comma [0] 2 11 3" xfId="267"/>
    <cellStyle name="Comma [0] 2 11 3 2" xfId="268"/>
    <cellStyle name="Comma [0] 2 11 4" xfId="269"/>
    <cellStyle name="Comma [0] 2 11 5" xfId="270"/>
    <cellStyle name="Comma [0] 2 11 6" xfId="271"/>
    <cellStyle name="Comma [0] 2 11 7" xfId="272"/>
    <cellStyle name="Comma [0] 2 11 8" xfId="273"/>
    <cellStyle name="Comma [0] 2 11 9" xfId="274"/>
    <cellStyle name="Comma [0] 2 12" xfId="275"/>
    <cellStyle name="Comma [0] 2 12 10" xfId="276"/>
    <cellStyle name="Comma [0] 2 12 11" xfId="277"/>
    <cellStyle name="Comma [0] 2 12 2" xfId="278"/>
    <cellStyle name="Comma [0] 2 12 2 2" xfId="279"/>
    <cellStyle name="Comma [0] 2 12 2 3" xfId="280"/>
    <cellStyle name="Comma [0] 2 12 2 4" xfId="281"/>
    <cellStyle name="Comma [0] 2 12 2 5" xfId="282"/>
    <cellStyle name="Comma [0] 2 12 2 6" xfId="283"/>
    <cellStyle name="Comma [0] 2 12 2 7" xfId="284"/>
    <cellStyle name="Comma [0] 2 12 3" xfId="285"/>
    <cellStyle name="Comma [0] 2 12 3 2" xfId="286"/>
    <cellStyle name="Comma [0] 2 12 4" xfId="287"/>
    <cellStyle name="Comma [0] 2 12 5" xfId="288"/>
    <cellStyle name="Comma [0] 2 12 6" xfId="289"/>
    <cellStyle name="Comma [0] 2 12 7" xfId="290"/>
    <cellStyle name="Comma [0] 2 12 8" xfId="291"/>
    <cellStyle name="Comma [0] 2 12 9" xfId="292"/>
    <cellStyle name="Comma [0] 2 13" xfId="293"/>
    <cellStyle name="Comma [0] 2 13 10" xfId="294"/>
    <cellStyle name="Comma [0] 2 13 11" xfId="295"/>
    <cellStyle name="Comma [0] 2 13 2" xfId="296"/>
    <cellStyle name="Comma [0] 2 13 2 2" xfId="297"/>
    <cellStyle name="Comma [0] 2 13 2 3" xfId="298"/>
    <cellStyle name="Comma [0] 2 13 2 4" xfId="299"/>
    <cellStyle name="Comma [0] 2 13 2 5" xfId="300"/>
    <cellStyle name="Comma [0] 2 13 2 6" xfId="301"/>
    <cellStyle name="Comma [0] 2 13 2 7" xfId="302"/>
    <cellStyle name="Comma [0] 2 13 3" xfId="303"/>
    <cellStyle name="Comma [0] 2 13 3 2" xfId="304"/>
    <cellStyle name="Comma [0] 2 13 4" xfId="305"/>
    <cellStyle name="Comma [0] 2 13 5" xfId="306"/>
    <cellStyle name="Comma [0] 2 13 6" xfId="307"/>
    <cellStyle name="Comma [0] 2 13 7" xfId="308"/>
    <cellStyle name="Comma [0] 2 13 8" xfId="309"/>
    <cellStyle name="Comma [0] 2 13 9" xfId="310"/>
    <cellStyle name="Comma [0] 2 14" xfId="311"/>
    <cellStyle name="Comma [0] 2 14 10" xfId="312"/>
    <cellStyle name="Comma [0] 2 14 11" xfId="313"/>
    <cellStyle name="Comma [0] 2 14 12" xfId="314"/>
    <cellStyle name="Comma [0] 2 14 13" xfId="315"/>
    <cellStyle name="Comma [0] 2 14 2" xfId="316"/>
    <cellStyle name="Comma [0] 2 14 2 2" xfId="317"/>
    <cellStyle name="Comma [0] 2 14 2 3" xfId="318"/>
    <cellStyle name="Comma [0] 2 14 2 4" xfId="319"/>
    <cellStyle name="Comma [0] 2 14 2 5" xfId="320"/>
    <cellStyle name="Comma [0] 2 14 2 6" xfId="321"/>
    <cellStyle name="Comma [0] 2 14 2 7" xfId="322"/>
    <cellStyle name="Comma [0] 2 14 2 8" xfId="323"/>
    <cellStyle name="Comma [0] 2 14 3" xfId="324"/>
    <cellStyle name="Comma [0] 2 14 3 2" xfId="325"/>
    <cellStyle name="Comma [0] 2 14 4" xfId="326"/>
    <cellStyle name="Comma [0] 2 14 5" xfId="327"/>
    <cellStyle name="Comma [0] 2 14 6" xfId="328"/>
    <cellStyle name="Comma [0] 2 14 7" xfId="329"/>
    <cellStyle name="Comma [0] 2 14 8" xfId="330"/>
    <cellStyle name="Comma [0] 2 14 9" xfId="331"/>
    <cellStyle name="Comma [0] 2 15" xfId="332"/>
    <cellStyle name="Comma [0] 2 15 10" xfId="333"/>
    <cellStyle name="Comma [0] 2 15 2" xfId="334"/>
    <cellStyle name="Comma [0] 2 15 2 2" xfId="335"/>
    <cellStyle name="Comma [0] 2 15 2 3" xfId="336"/>
    <cellStyle name="Comma [0] 2 15 2 4" xfId="337"/>
    <cellStyle name="Comma [0] 2 15 2 5" xfId="338"/>
    <cellStyle name="Comma [0] 2 15 2 6" xfId="339"/>
    <cellStyle name="Comma [0] 2 15 2 7" xfId="340"/>
    <cellStyle name="Comma [0] 2 15 3" xfId="341"/>
    <cellStyle name="Comma [0] 2 15 3 2" xfId="342"/>
    <cellStyle name="Comma [0] 2 15 4" xfId="343"/>
    <cellStyle name="Comma [0] 2 15 5" xfId="344"/>
    <cellStyle name="Comma [0] 2 15 6" xfId="345"/>
    <cellStyle name="Comma [0] 2 15 7" xfId="346"/>
    <cellStyle name="Comma [0] 2 15 8" xfId="347"/>
    <cellStyle name="Comma [0] 2 15 9" xfId="348"/>
    <cellStyle name="Comma [0] 2 16" xfId="349"/>
    <cellStyle name="Comma [0] 2 16 2" xfId="350"/>
    <cellStyle name="Comma [0] 2 16 2 2" xfId="351"/>
    <cellStyle name="Comma [0] 2 16 2 3" xfId="352"/>
    <cellStyle name="Comma [0] 2 16 2 4" xfId="353"/>
    <cellStyle name="Comma [0] 2 16 2 5" xfId="354"/>
    <cellStyle name="Comma [0] 2 16 2 6" xfId="355"/>
    <cellStyle name="Comma [0] 2 16 2 7" xfId="356"/>
    <cellStyle name="Comma [0] 2 16 3" xfId="357"/>
    <cellStyle name="Comma [0] 2 17" xfId="358"/>
    <cellStyle name="Comma [0] 2 17 2" xfId="359"/>
    <cellStyle name="Comma [0] 2 17 3" xfId="360"/>
    <cellStyle name="Comma [0] 2 17 4" xfId="361"/>
    <cellStyle name="Comma [0] 2 17 5" xfId="362"/>
    <cellStyle name="Comma [0] 2 17 6" xfId="363"/>
    <cellStyle name="Comma [0] 2 17 7" xfId="364"/>
    <cellStyle name="Comma [0] 2 18" xfId="365"/>
    <cellStyle name="Comma [0] 2 18 2" xfId="366"/>
    <cellStyle name="Comma [0] 2 2" xfId="367"/>
    <cellStyle name="Comma [0] 2 2 10" xfId="368"/>
    <cellStyle name="Comma [0] 2 2 11" xfId="369"/>
    <cellStyle name="Comma [0] 2 2 12" xfId="370"/>
    <cellStyle name="Comma [0] 2 2 13" xfId="371"/>
    <cellStyle name="Comma [0] 2 2 2" xfId="372"/>
    <cellStyle name="Comma [0] 2 2 2 10" xfId="373"/>
    <cellStyle name="Comma [0] 2 2 2 11" xfId="374"/>
    <cellStyle name="Comma [0] 2 2 2 12" xfId="375"/>
    <cellStyle name="Comma [0] 2 2 2 13" xfId="376"/>
    <cellStyle name="Comma [0] 2 2 2 2" xfId="377"/>
    <cellStyle name="Comma [0] 2 2 2 2 2" xfId="378"/>
    <cellStyle name="Comma [0] 2 2 2 2 3" xfId="379"/>
    <cellStyle name="Comma [0] 2 2 2 2 4" xfId="380"/>
    <cellStyle name="Comma [0] 2 2 2 2 5" xfId="381"/>
    <cellStyle name="Comma [0] 2 2 2 2 6" xfId="382"/>
    <cellStyle name="Comma [0] 2 2 2 2 7" xfId="383"/>
    <cellStyle name="Comma [0] 2 2 2 3" xfId="384"/>
    <cellStyle name="Comma [0] 2 2 2 3 2" xfId="385"/>
    <cellStyle name="Comma [0] 2 2 2 4" xfId="386"/>
    <cellStyle name="Comma [0] 2 2 2 5" xfId="387"/>
    <cellStyle name="Comma [0] 2 2 2 6" xfId="388"/>
    <cellStyle name="Comma [0] 2 2 2 7" xfId="389"/>
    <cellStyle name="Comma [0] 2 2 2 8" xfId="390"/>
    <cellStyle name="Comma [0] 2 2 2 9" xfId="391"/>
    <cellStyle name="Comma [0] 2 2 3" xfId="392"/>
    <cellStyle name="Comma [0] 2 2 3 2" xfId="393"/>
    <cellStyle name="Comma [0] 2 2 3 3" xfId="394"/>
    <cellStyle name="Comma [0] 2 2 3 4" xfId="395"/>
    <cellStyle name="Comma [0] 2 2 3 5" xfId="396"/>
    <cellStyle name="Comma [0] 2 2 3 6" xfId="397"/>
    <cellStyle name="Comma [0] 2 2 3 7" xfId="398"/>
    <cellStyle name="Comma [0] 2 2 4" xfId="399"/>
    <cellStyle name="Comma [0] 2 2 4 2" xfId="400"/>
    <cellStyle name="Comma [0] 2 2 5" xfId="401"/>
    <cellStyle name="Comma [0] 2 2 6" xfId="402"/>
    <cellStyle name="Comma [0] 2 2 7" xfId="403"/>
    <cellStyle name="Comma [0] 2 2 8" xfId="404"/>
    <cellStyle name="Comma [0] 2 2 9" xfId="405"/>
    <cellStyle name="Comma [0] 2 3" xfId="406"/>
    <cellStyle name="Comma [0] 2 3 2" xfId="407"/>
    <cellStyle name="Comma [0] 2 3 2 2" xfId="408"/>
    <cellStyle name="Comma [0] 2 3 2 2 10" xfId="409"/>
    <cellStyle name="Comma [0] 2 3 2 2 11" xfId="410"/>
    <cellStyle name="Comma [0] 2 3 2 2 12" xfId="411"/>
    <cellStyle name="Comma [0] 2 3 2 2 13" xfId="412"/>
    <cellStyle name="Comma [0] 2 3 2 2 2" xfId="413"/>
    <cellStyle name="Comma [0] 2 3 2 2 2 2" xfId="414"/>
    <cellStyle name="Comma [0] 2 3 2 2 2 3" xfId="415"/>
    <cellStyle name="Comma [0] 2 3 2 2 2 4" xfId="416"/>
    <cellStyle name="Comma [0] 2 3 2 2 2 5" xfId="417"/>
    <cellStyle name="Comma [0] 2 3 2 2 2 6" xfId="418"/>
    <cellStyle name="Comma [0] 2 3 2 2 2 7" xfId="419"/>
    <cellStyle name="Comma [0] 2 3 2 2 3" xfId="420"/>
    <cellStyle name="Comma [0] 2 3 2 2 3 2" xfId="421"/>
    <cellStyle name="Comma [0] 2 3 2 2 4" xfId="422"/>
    <cellStyle name="Comma [0] 2 3 2 2 5" xfId="423"/>
    <cellStyle name="Comma [0] 2 3 2 2 6" xfId="424"/>
    <cellStyle name="Comma [0] 2 3 2 2 7" xfId="425"/>
    <cellStyle name="Comma [0] 2 3 2 2 8" xfId="426"/>
    <cellStyle name="Comma [0] 2 3 2 2 9" xfId="427"/>
    <cellStyle name="Comma [0] 2 3 2 3" xfId="428"/>
    <cellStyle name="Comma [0] 2 3 2 3 10" xfId="429"/>
    <cellStyle name="Comma [0] 2 3 2 3 2" xfId="430"/>
    <cellStyle name="Comma [0] 2 3 2 3 2 2" xfId="431"/>
    <cellStyle name="Comma [0] 2 3 2 3 2 3" xfId="432"/>
    <cellStyle name="Comma [0] 2 3 2 3 2 4" xfId="433"/>
    <cellStyle name="Comma [0] 2 3 2 3 2 5" xfId="434"/>
    <cellStyle name="Comma [0] 2 3 2 3 2 6" xfId="435"/>
    <cellStyle name="Comma [0] 2 3 2 3 2 7" xfId="436"/>
    <cellStyle name="Comma [0] 2 3 2 3 3" xfId="437"/>
    <cellStyle name="Comma [0] 2 3 2 3 3 2" xfId="438"/>
    <cellStyle name="Comma [0] 2 3 2 3 4" xfId="439"/>
    <cellStyle name="Comma [0] 2 3 2 3 5" xfId="440"/>
    <cellStyle name="Comma [0] 2 3 2 3 6" xfId="441"/>
    <cellStyle name="Comma [0] 2 3 2 3 7" xfId="442"/>
    <cellStyle name="Comma [0] 2 3 2 3 8" xfId="443"/>
    <cellStyle name="Comma [0] 2 3 2 3 9" xfId="444"/>
    <cellStyle name="Comma [0] 2 3 2 4" xfId="445"/>
    <cellStyle name="Comma [0] 2 4" xfId="446"/>
    <cellStyle name="Comma [0] 2 4 10" xfId="447"/>
    <cellStyle name="Comma [0] 2 4 11" xfId="448"/>
    <cellStyle name="Comma [0] 2 4 12" xfId="449"/>
    <cellStyle name="Comma [0] 2 4 13" xfId="450"/>
    <cellStyle name="Comma [0] 2 4 2" xfId="451"/>
    <cellStyle name="Comma [0] 2 4 2 10" xfId="452"/>
    <cellStyle name="Comma [0] 2 4 2 11" xfId="453"/>
    <cellStyle name="Comma [0] 2 4 2 12" xfId="454"/>
    <cellStyle name="Comma [0] 2 4 2 13" xfId="455"/>
    <cellStyle name="Comma [0] 2 4 2 2" xfId="456"/>
    <cellStyle name="Comma [0] 2 4 2 2 2" xfId="457"/>
    <cellStyle name="Comma [0] 2 4 2 2 3" xfId="458"/>
    <cellStyle name="Comma [0] 2 4 2 2 4" xfId="459"/>
    <cellStyle name="Comma [0] 2 4 2 2 5" xfId="460"/>
    <cellStyle name="Comma [0] 2 4 2 2 6" xfId="461"/>
    <cellStyle name="Comma [0] 2 4 2 2 7" xfId="462"/>
    <cellStyle name="Comma [0] 2 4 2 3" xfId="463"/>
    <cellStyle name="Comma [0] 2 4 2 3 2" xfId="464"/>
    <cellStyle name="Comma [0] 2 4 2 4" xfId="465"/>
    <cellStyle name="Comma [0] 2 4 2 5" xfId="466"/>
    <cellStyle name="Comma [0] 2 4 2 6" xfId="467"/>
    <cellStyle name="Comma [0] 2 4 2 7" xfId="468"/>
    <cellStyle name="Comma [0] 2 4 2 8" xfId="469"/>
    <cellStyle name="Comma [0] 2 4 2 9" xfId="470"/>
    <cellStyle name="Comma [0] 2 4 3" xfId="471"/>
    <cellStyle name="Comma [0] 2 4 3 2" xfId="472"/>
    <cellStyle name="Comma [0] 2 4 3 3" xfId="473"/>
    <cellStyle name="Comma [0] 2 4 3 4" xfId="474"/>
    <cellStyle name="Comma [0] 2 4 3 5" xfId="475"/>
    <cellStyle name="Comma [0] 2 4 3 6" xfId="476"/>
    <cellStyle name="Comma [0] 2 4 3 7" xfId="477"/>
    <cellStyle name="Comma [0] 2 4 4" xfId="478"/>
    <cellStyle name="Comma [0] 2 4 4 2" xfId="479"/>
    <cellStyle name="Comma [0] 2 4 5" xfId="480"/>
    <cellStyle name="Comma [0] 2 4 6" xfId="481"/>
    <cellStyle name="Comma [0] 2 4 7" xfId="482"/>
    <cellStyle name="Comma [0] 2 4 8" xfId="483"/>
    <cellStyle name="Comma [0] 2 4 9" xfId="484"/>
    <cellStyle name="Comma [0] 2 5" xfId="485"/>
    <cellStyle name="Comma [0] 2 5 10" xfId="486"/>
    <cellStyle name="Comma [0] 2 5 11" xfId="487"/>
    <cellStyle name="Comma [0] 2 5 12" xfId="488"/>
    <cellStyle name="Comma [0] 2 5 13" xfId="489"/>
    <cellStyle name="Comma [0] 2 5 14" xfId="490"/>
    <cellStyle name="Comma [0] 2 5 15" xfId="491"/>
    <cellStyle name="Comma [0] 2 5 2" xfId="492"/>
    <cellStyle name="Comma [0] 2 5 2 10" xfId="493"/>
    <cellStyle name="Comma [0] 2 5 2 2" xfId="494"/>
    <cellStyle name="Comma [0] 2 5 2 2 2" xfId="495"/>
    <cellStyle name="Comma [0] 2 5 2 2 3" xfId="496"/>
    <cellStyle name="Comma [0] 2 5 2 2 4" xfId="497"/>
    <cellStyle name="Comma [0] 2 5 2 2 5" xfId="498"/>
    <cellStyle name="Comma [0] 2 5 2 2 6" xfId="499"/>
    <cellStyle name="Comma [0] 2 5 2 2 7" xfId="500"/>
    <cellStyle name="Comma [0] 2 5 2 3" xfId="501"/>
    <cellStyle name="Comma [0] 2 5 2 3 2" xfId="502"/>
    <cellStyle name="Comma [0] 2 5 2 4" xfId="503"/>
    <cellStyle name="Comma [0] 2 5 2 5" xfId="504"/>
    <cellStyle name="Comma [0] 2 5 2 6" xfId="505"/>
    <cellStyle name="Comma [0] 2 5 2 7" xfId="506"/>
    <cellStyle name="Comma [0] 2 5 2 8" xfId="507"/>
    <cellStyle name="Comma [0] 2 5 2 9" xfId="508"/>
    <cellStyle name="Comma [0] 2 5 3" xfId="509"/>
    <cellStyle name="Comma [0] 2 5 3 2" xfId="510"/>
    <cellStyle name="Comma [0] 2 5 3 3" xfId="511"/>
    <cellStyle name="Comma [0] 2 5 3 4" xfId="512"/>
    <cellStyle name="Comma [0] 2 5 3 5" xfId="513"/>
    <cellStyle name="Comma [0] 2 5 3 6" xfId="514"/>
    <cellStyle name="Comma [0] 2 5 3 7" xfId="515"/>
    <cellStyle name="Comma [0] 2 5 4" xfId="516"/>
    <cellStyle name="Comma [0] 2 5 4 2" xfId="517"/>
    <cellStyle name="Comma [0] 2 5 4 3" xfId="518"/>
    <cellStyle name="Comma [0] 2 5 5" xfId="519"/>
    <cellStyle name="Comma [0] 2 5 5 2" xfId="520"/>
    <cellStyle name="Comma [0] 2 5 6" xfId="521"/>
    <cellStyle name="Comma [0] 2 5 7" xfId="522"/>
    <cellStyle name="Comma [0] 2 5 8" xfId="523"/>
    <cellStyle name="Comma [0] 2 5 9" xfId="524"/>
    <cellStyle name="Comma [0] 2 6" xfId="525"/>
    <cellStyle name="Comma [0] 2 6 10" xfId="526"/>
    <cellStyle name="Comma [0] 2 6 11" xfId="527"/>
    <cellStyle name="Comma [0] 2 6 12" xfId="528"/>
    <cellStyle name="Comma [0] 2 6 13" xfId="529"/>
    <cellStyle name="Comma [0] 2 6 2" xfId="530"/>
    <cellStyle name="Comma [0] 2 6 2 10" xfId="531"/>
    <cellStyle name="Comma [0] 2 6 2 2" xfId="532"/>
    <cellStyle name="Comma [0] 2 6 2 2 2" xfId="533"/>
    <cellStyle name="Comma [0] 2 6 2 2 3" xfId="534"/>
    <cellStyle name="Comma [0] 2 6 2 2 4" xfId="535"/>
    <cellStyle name="Comma [0] 2 6 2 2 5" xfId="536"/>
    <cellStyle name="Comma [0] 2 6 2 2 6" xfId="537"/>
    <cellStyle name="Comma [0] 2 6 2 2 7" xfId="538"/>
    <cellStyle name="Comma [0] 2 6 2 3" xfId="539"/>
    <cellStyle name="Comma [0] 2 6 2 3 2" xfId="540"/>
    <cellStyle name="Comma [0] 2 6 2 4" xfId="541"/>
    <cellStyle name="Comma [0] 2 6 2 5" xfId="542"/>
    <cellStyle name="Comma [0] 2 6 2 6" xfId="543"/>
    <cellStyle name="Comma [0] 2 6 2 7" xfId="544"/>
    <cellStyle name="Comma [0] 2 6 2 8" xfId="545"/>
    <cellStyle name="Comma [0] 2 6 2 9" xfId="546"/>
    <cellStyle name="Comma [0] 2 6 3" xfId="547"/>
    <cellStyle name="Comma [0] 2 6 3 2" xfId="548"/>
    <cellStyle name="Comma [0] 2 6 3 3" xfId="549"/>
    <cellStyle name="Comma [0] 2 6 3 4" xfId="550"/>
    <cellStyle name="Comma [0] 2 6 3 5" xfId="551"/>
    <cellStyle name="Comma [0] 2 6 3 6" xfId="552"/>
    <cellStyle name="Comma [0] 2 6 3 7" xfId="553"/>
    <cellStyle name="Comma [0] 2 6 4" xfId="554"/>
    <cellStyle name="Comma [0] 2 6 4 2" xfId="555"/>
    <cellStyle name="Comma [0] 2 6 5" xfId="556"/>
    <cellStyle name="Comma [0] 2 6 6" xfId="557"/>
    <cellStyle name="Comma [0] 2 6 7" xfId="558"/>
    <cellStyle name="Comma [0] 2 6 8" xfId="559"/>
    <cellStyle name="Comma [0] 2 6 9" xfId="560"/>
    <cellStyle name="Comma [0] 2 7" xfId="561"/>
    <cellStyle name="Comma [0] 2 7 10" xfId="562"/>
    <cellStyle name="Comma [0] 2 7 11" xfId="563"/>
    <cellStyle name="Comma [0] 2 7 12" xfId="564"/>
    <cellStyle name="Comma [0] 2 7 13" xfId="565"/>
    <cellStyle name="Comma [0] 2 7 2" xfId="566"/>
    <cellStyle name="Comma [0] 2 7 2 10" xfId="567"/>
    <cellStyle name="Comma [0] 2 7 2 2" xfId="568"/>
    <cellStyle name="Comma [0] 2 7 2 2 2" xfId="569"/>
    <cellStyle name="Comma [0] 2 7 2 2 3" xfId="570"/>
    <cellStyle name="Comma [0] 2 7 2 2 4" xfId="571"/>
    <cellStyle name="Comma [0] 2 7 2 2 5" xfId="572"/>
    <cellStyle name="Comma [0] 2 7 2 2 6" xfId="573"/>
    <cellStyle name="Comma [0] 2 7 2 2 7" xfId="574"/>
    <cellStyle name="Comma [0] 2 7 2 3" xfId="575"/>
    <cellStyle name="Comma [0] 2 7 2 3 2" xfId="576"/>
    <cellStyle name="Comma [0] 2 7 2 4" xfId="577"/>
    <cellStyle name="Comma [0] 2 7 2 5" xfId="578"/>
    <cellStyle name="Comma [0] 2 7 2 6" xfId="579"/>
    <cellStyle name="Comma [0] 2 7 2 7" xfId="580"/>
    <cellStyle name="Comma [0] 2 7 2 8" xfId="581"/>
    <cellStyle name="Comma [0] 2 7 2 9" xfId="582"/>
    <cellStyle name="Comma [0] 2 7 3" xfId="583"/>
    <cellStyle name="Comma [0] 2 7 3 2" xfId="584"/>
    <cellStyle name="Comma [0] 2 7 3 3" xfId="585"/>
    <cellStyle name="Comma [0] 2 7 3 4" xfId="586"/>
    <cellStyle name="Comma [0] 2 7 3 5" xfId="587"/>
    <cellStyle name="Comma [0] 2 7 3 6" xfId="588"/>
    <cellStyle name="Comma [0] 2 7 3 7" xfId="589"/>
    <cellStyle name="Comma [0] 2 7 4" xfId="590"/>
    <cellStyle name="Comma [0] 2 7 4 2" xfId="591"/>
    <cellStyle name="Comma [0] 2 7 5" xfId="592"/>
    <cellStyle name="Comma [0] 2 7 6" xfId="593"/>
    <cellStyle name="Comma [0] 2 7 7" xfId="594"/>
    <cellStyle name="Comma [0] 2 7 8" xfId="595"/>
    <cellStyle name="Comma [0] 2 7 9" xfId="596"/>
    <cellStyle name="Comma [0] 2 8" xfId="597"/>
    <cellStyle name="Comma [0] 2 8 10" xfId="598"/>
    <cellStyle name="Comma [0] 2 8 11" xfId="599"/>
    <cellStyle name="Comma [0] 2 8 12" xfId="600"/>
    <cellStyle name="Comma [0] 2 8 13" xfId="601"/>
    <cellStyle name="Comma [0] 2 8 2" xfId="602"/>
    <cellStyle name="Comma [0] 2 8 2 10" xfId="603"/>
    <cellStyle name="Comma [0] 2 8 2 2" xfId="604"/>
    <cellStyle name="Comma [0] 2 8 2 2 2" xfId="605"/>
    <cellStyle name="Comma [0] 2 8 2 2 3" xfId="606"/>
    <cellStyle name="Comma [0] 2 8 2 2 4" xfId="607"/>
    <cellStyle name="Comma [0] 2 8 2 2 5" xfId="608"/>
    <cellStyle name="Comma [0] 2 8 2 2 6" xfId="609"/>
    <cellStyle name="Comma [0] 2 8 2 2 7" xfId="610"/>
    <cellStyle name="Comma [0] 2 8 2 3" xfId="611"/>
    <cellStyle name="Comma [0] 2 8 2 3 2" xfId="612"/>
    <cellStyle name="Comma [0] 2 8 2 4" xfId="613"/>
    <cellStyle name="Comma [0] 2 8 2 5" xfId="614"/>
    <cellStyle name="Comma [0] 2 8 2 6" xfId="615"/>
    <cellStyle name="Comma [0] 2 8 2 7" xfId="616"/>
    <cellStyle name="Comma [0] 2 8 2 8" xfId="617"/>
    <cellStyle name="Comma [0] 2 8 2 9" xfId="618"/>
    <cellStyle name="Comma [0] 2 8 3" xfId="619"/>
    <cellStyle name="Comma [0] 2 8 3 2" xfId="620"/>
    <cellStyle name="Comma [0] 2 8 3 3" xfId="621"/>
    <cellStyle name="Comma [0] 2 8 3 4" xfId="622"/>
    <cellStyle name="Comma [0] 2 8 3 5" xfId="623"/>
    <cellStyle name="Comma [0] 2 8 3 6" xfId="624"/>
    <cellStyle name="Comma [0] 2 8 3 7" xfId="625"/>
    <cellStyle name="Comma [0] 2 8 4" xfId="626"/>
    <cellStyle name="Comma [0] 2 8 4 2" xfId="627"/>
    <cellStyle name="Comma [0] 2 8 5" xfId="628"/>
    <cellStyle name="Comma [0] 2 8 6" xfId="629"/>
    <cellStyle name="Comma [0] 2 8 7" xfId="630"/>
    <cellStyle name="Comma [0] 2 8 8" xfId="631"/>
    <cellStyle name="Comma [0] 2 8 9" xfId="632"/>
    <cellStyle name="Comma [0] 2 9" xfId="633"/>
    <cellStyle name="Comma [0] 2 9 10" xfId="634"/>
    <cellStyle name="Comma [0] 2 9 11" xfId="635"/>
    <cellStyle name="Comma [0] 2 9 12" xfId="636"/>
    <cellStyle name="Comma [0] 2 9 13" xfId="637"/>
    <cellStyle name="Comma [0] 2 9 2" xfId="638"/>
    <cellStyle name="Comma [0] 2 9 2 10" xfId="639"/>
    <cellStyle name="Comma [0] 2 9 2 2" xfId="640"/>
    <cellStyle name="Comma [0] 2 9 2 2 2" xfId="641"/>
    <cellStyle name="Comma [0] 2 9 2 2 3" xfId="642"/>
    <cellStyle name="Comma [0] 2 9 2 2 4" xfId="643"/>
    <cellStyle name="Comma [0] 2 9 2 2 5" xfId="644"/>
    <cellStyle name="Comma [0] 2 9 2 2 6" xfId="645"/>
    <cellStyle name="Comma [0] 2 9 2 2 7" xfId="646"/>
    <cellStyle name="Comma [0] 2 9 2 3" xfId="647"/>
    <cellStyle name="Comma [0] 2 9 2 3 2" xfId="648"/>
    <cellStyle name="Comma [0] 2 9 2 4" xfId="649"/>
    <cellStyle name="Comma [0] 2 9 2 5" xfId="650"/>
    <cellStyle name="Comma [0] 2 9 2 6" xfId="651"/>
    <cellStyle name="Comma [0] 2 9 2 7" xfId="652"/>
    <cellStyle name="Comma [0] 2 9 2 8" xfId="653"/>
    <cellStyle name="Comma [0] 2 9 2 9" xfId="654"/>
    <cellStyle name="Comma [0] 2 9 3" xfId="655"/>
    <cellStyle name="Comma [0] 2 9 3 2" xfId="656"/>
    <cellStyle name="Comma [0] 2 9 3 3" xfId="657"/>
    <cellStyle name="Comma [0] 2 9 3 4" xfId="658"/>
    <cellStyle name="Comma [0] 2 9 3 5" xfId="659"/>
    <cellStyle name="Comma [0] 2 9 3 6" xfId="660"/>
    <cellStyle name="Comma [0] 2 9 3 7" xfId="661"/>
    <cellStyle name="Comma [0] 2 9 4" xfId="662"/>
    <cellStyle name="Comma [0] 2 9 4 2" xfId="663"/>
    <cellStyle name="Comma [0] 2 9 5" xfId="664"/>
    <cellStyle name="Comma [0] 2 9 6" xfId="665"/>
    <cellStyle name="Comma [0] 2 9 7" xfId="666"/>
    <cellStyle name="Comma [0] 2 9 8" xfId="667"/>
    <cellStyle name="Comma [0] 2 9 9" xfId="668"/>
    <cellStyle name="Comma [0] 2_17. SEKWAN" xfId="669"/>
    <cellStyle name="Comma [0] 3" xfId="670"/>
    <cellStyle name="Comma [0] 3 10" xfId="671"/>
    <cellStyle name="Comma [0] 3 11" xfId="672"/>
    <cellStyle name="Comma [0] 3 12" xfId="673"/>
    <cellStyle name="Comma [0] 3 13" xfId="674"/>
    <cellStyle name="Comma [0] 3 14" xfId="675"/>
    <cellStyle name="Comma [0] 3 15" xfId="676"/>
    <cellStyle name="Comma [0] 3 2" xfId="677"/>
    <cellStyle name="Comma [0] 3 3" xfId="678"/>
    <cellStyle name="Comma [0] 3 3 10" xfId="679"/>
    <cellStyle name="Comma [0] 3 3 11" xfId="680"/>
    <cellStyle name="Comma [0] 3 3 12" xfId="681"/>
    <cellStyle name="Comma [0] 3 3 13" xfId="682"/>
    <cellStyle name="Comma [0] 3 3 2" xfId="683"/>
    <cellStyle name="Comma [0] 3 3 2 10" xfId="684"/>
    <cellStyle name="Comma [0] 3 3 2 11" xfId="685"/>
    <cellStyle name="Comma [0] 3 3 2 12" xfId="686"/>
    <cellStyle name="Comma [0] 3 3 2 13" xfId="687"/>
    <cellStyle name="Comma [0] 3 3 2 2" xfId="688"/>
    <cellStyle name="Comma [0] 3 3 2 2 2" xfId="689"/>
    <cellStyle name="Comma [0] 3 3 2 2 3" xfId="690"/>
    <cellStyle name="Comma [0] 3 3 2 2 4" xfId="691"/>
    <cellStyle name="Comma [0] 3 3 2 2 5" xfId="692"/>
    <cellStyle name="Comma [0] 3 3 2 2 6" xfId="693"/>
    <cellStyle name="Comma [0] 3 3 2 2 7" xfId="694"/>
    <cellStyle name="Comma [0] 3 3 2 3" xfId="695"/>
    <cellStyle name="Comma [0] 3 3 2 3 2" xfId="696"/>
    <cellStyle name="Comma [0] 3 3 2 4" xfId="697"/>
    <cellStyle name="Comma [0] 3 3 2 5" xfId="698"/>
    <cellStyle name="Comma [0] 3 3 2 6" xfId="699"/>
    <cellStyle name="Comma [0] 3 3 2 7" xfId="700"/>
    <cellStyle name="Comma [0] 3 3 2 8" xfId="701"/>
    <cellStyle name="Comma [0] 3 3 2 9" xfId="702"/>
    <cellStyle name="Comma [0] 3 3 3" xfId="703"/>
    <cellStyle name="Comma [0] 3 3 3 2" xfId="704"/>
    <cellStyle name="Comma [0] 3 3 3 3" xfId="705"/>
    <cellStyle name="Comma [0] 3 3 3 4" xfId="706"/>
    <cellStyle name="Comma [0] 3 3 3 5" xfId="707"/>
    <cellStyle name="Comma [0] 3 3 3 6" xfId="708"/>
    <cellStyle name="Comma [0] 3 3 3 7" xfId="709"/>
    <cellStyle name="Comma [0] 3 3 4" xfId="710"/>
    <cellStyle name="Comma [0] 3 3 4 2" xfId="711"/>
    <cellStyle name="Comma [0] 3 3 5" xfId="712"/>
    <cellStyle name="Comma [0] 3 3 6" xfId="713"/>
    <cellStyle name="Comma [0] 3 3 7" xfId="714"/>
    <cellStyle name="Comma [0] 3 3 8" xfId="715"/>
    <cellStyle name="Comma [0] 3 3 9" xfId="716"/>
    <cellStyle name="Comma [0] 3 4" xfId="717"/>
    <cellStyle name="Comma [0] 3 4 10" xfId="718"/>
    <cellStyle name="Comma [0] 3 4 11" xfId="719"/>
    <cellStyle name="Comma [0] 3 4 12" xfId="720"/>
    <cellStyle name="Comma [0] 3 4 13" xfId="721"/>
    <cellStyle name="Comma [0] 3 4 2" xfId="722"/>
    <cellStyle name="Comma [0] 3 4 2 2" xfId="723"/>
    <cellStyle name="Comma [0] 3 4 2 3" xfId="724"/>
    <cellStyle name="Comma [0] 3 4 2 4" xfId="725"/>
    <cellStyle name="Comma [0] 3 4 2 5" xfId="726"/>
    <cellStyle name="Comma [0] 3 4 2 6" xfId="727"/>
    <cellStyle name="Comma [0] 3 4 2 7" xfId="728"/>
    <cellStyle name="Comma [0] 3 4 3" xfId="729"/>
    <cellStyle name="Comma [0] 3 4 3 2" xfId="730"/>
    <cellStyle name="Comma [0] 3 4 4" xfId="731"/>
    <cellStyle name="Comma [0] 3 4 5" xfId="732"/>
    <cellStyle name="Comma [0] 3 4 6" xfId="733"/>
    <cellStyle name="Comma [0] 3 4 7" xfId="734"/>
    <cellStyle name="Comma [0] 3 4 8" xfId="735"/>
    <cellStyle name="Comma [0] 3 4 9" xfId="736"/>
    <cellStyle name="Comma [0] 3 5" xfId="737"/>
    <cellStyle name="Comma [0] 3 5 2" xfId="738"/>
    <cellStyle name="Comma [0] 3 5 2 2" xfId="739"/>
    <cellStyle name="Comma [0] 3 5 2 3" xfId="740"/>
    <cellStyle name="Comma [0] 3 5 2 4" xfId="741"/>
    <cellStyle name="Comma [0] 3 5 2 5" xfId="742"/>
    <cellStyle name="Comma [0] 3 5 2 6" xfId="743"/>
    <cellStyle name="Comma [0] 3 5 2 7" xfId="744"/>
    <cellStyle name="Comma [0] 3 5 3" xfId="745"/>
    <cellStyle name="Comma [0] 3 5 3 2" xfId="746"/>
    <cellStyle name="Comma [0] 3 5 4" xfId="747"/>
    <cellStyle name="Comma [0] 3 5 5" xfId="748"/>
    <cellStyle name="Comma [0] 3 5 6" xfId="749"/>
    <cellStyle name="Comma [0] 3 5 7" xfId="750"/>
    <cellStyle name="Comma [0] 3 5 8" xfId="751"/>
    <cellStyle name="Comma [0] 3 6" xfId="752"/>
    <cellStyle name="Comma [0] 3 6 2" xfId="753"/>
    <cellStyle name="Comma [0] 3 6 3" xfId="754"/>
    <cellStyle name="Comma [0] 3 6 4" xfId="755"/>
    <cellStyle name="Comma [0] 3 6 5" xfId="756"/>
    <cellStyle name="Comma [0] 3 6 6" xfId="757"/>
    <cellStyle name="Comma [0] 3 6 7" xfId="758"/>
    <cellStyle name="Comma [0] 3 7" xfId="759"/>
    <cellStyle name="Comma [0] 3 7 2" xfId="760"/>
    <cellStyle name="Comma [0] 3 8" xfId="761"/>
    <cellStyle name="Comma [0] 3 9" xfId="762"/>
    <cellStyle name="Comma [0] 4" xfId="763"/>
    <cellStyle name="Comma [0] 4 10" xfId="764"/>
    <cellStyle name="Comma [0] 4 11" xfId="765"/>
    <cellStyle name="Comma [0] 4 12" xfId="766"/>
    <cellStyle name="Comma [0] 4 13" xfId="767"/>
    <cellStyle name="Comma [0] 4 2" xfId="768"/>
    <cellStyle name="Comma [0] 4 2 10" xfId="769"/>
    <cellStyle name="Comma [0] 4 2 11" xfId="770"/>
    <cellStyle name="Comma [0] 4 2 12" xfId="771"/>
    <cellStyle name="Comma [0] 4 2 13" xfId="772"/>
    <cellStyle name="Comma [0] 4 2 2" xfId="773"/>
    <cellStyle name="Comma [0] 4 2 2 2" xfId="774"/>
    <cellStyle name="Comma [0] 4 2 2 3" xfId="775"/>
    <cellStyle name="Comma [0] 4 2 2 4" xfId="776"/>
    <cellStyle name="Comma [0] 4 2 2 5" xfId="777"/>
    <cellStyle name="Comma [0] 4 2 2 6" xfId="778"/>
    <cellStyle name="Comma [0] 4 2 2 7" xfId="779"/>
    <cellStyle name="Comma [0] 4 2 3" xfId="780"/>
    <cellStyle name="Comma [0] 4 2 3 2" xfId="781"/>
    <cellStyle name="Comma [0] 4 2 4" xfId="782"/>
    <cellStyle name="Comma [0] 4 2 5" xfId="783"/>
    <cellStyle name="Comma [0] 4 2 6" xfId="784"/>
    <cellStyle name="Comma [0] 4 2 7" xfId="785"/>
    <cellStyle name="Comma [0] 4 2 8" xfId="786"/>
    <cellStyle name="Comma [0] 4 2 9" xfId="787"/>
    <cellStyle name="Comma [0] 4 3" xfId="788"/>
    <cellStyle name="Comma [0] 4 3 2" xfId="789"/>
    <cellStyle name="Comma [0] 4 3 3" xfId="790"/>
    <cellStyle name="Comma [0] 4 3 4" xfId="791"/>
    <cellStyle name="Comma [0] 4 3 5" xfId="792"/>
    <cellStyle name="Comma [0] 4 3 6" xfId="793"/>
    <cellStyle name="Comma [0] 4 3 7" xfId="794"/>
    <cellStyle name="Comma [0] 4 4" xfId="795"/>
    <cellStyle name="Comma [0] 4 4 2" xfId="796"/>
    <cellStyle name="Comma [0] 4 5" xfId="797"/>
    <cellStyle name="Comma [0] 4 6" xfId="798"/>
    <cellStyle name="Comma [0] 4 7" xfId="799"/>
    <cellStyle name="Comma [0] 4 8" xfId="800"/>
    <cellStyle name="Comma [0] 4 9" xfId="801"/>
    <cellStyle name="Comma [0] 5" xfId="802"/>
    <cellStyle name="Comma [0] 5 10" xfId="803"/>
    <cellStyle name="Comma [0] 5 11" xfId="804"/>
    <cellStyle name="Comma [0] 5 12" xfId="805"/>
    <cellStyle name="Comma [0] 5 13" xfId="806"/>
    <cellStyle name="Comma [0] 5 2" xfId="807"/>
    <cellStyle name="Comma [0] 5 2 10" xfId="808"/>
    <cellStyle name="Comma [0] 5 2 11" xfId="809"/>
    <cellStyle name="Comma [0] 5 2 12" xfId="810"/>
    <cellStyle name="Comma [0] 5 2 13" xfId="811"/>
    <cellStyle name="Comma [0] 5 2 2" xfId="812"/>
    <cellStyle name="Comma [0] 5 2 2 2" xfId="813"/>
    <cellStyle name="Comma [0] 5 2 2 3" xfId="814"/>
    <cellStyle name="Comma [0] 5 2 2 4" xfId="815"/>
    <cellStyle name="Comma [0] 5 2 2 5" xfId="816"/>
    <cellStyle name="Comma [0] 5 2 2 6" xfId="817"/>
    <cellStyle name="Comma [0] 5 2 2 7" xfId="818"/>
    <cellStyle name="Comma [0] 5 2 3" xfId="819"/>
    <cellStyle name="Comma [0] 5 2 3 2" xfId="820"/>
    <cellStyle name="Comma [0] 5 2 4" xfId="821"/>
    <cellStyle name="Comma [0] 5 2 5" xfId="822"/>
    <cellStyle name="Comma [0] 5 2 6" xfId="823"/>
    <cellStyle name="Comma [0] 5 2 7" xfId="824"/>
    <cellStyle name="Comma [0] 5 2 8" xfId="825"/>
    <cellStyle name="Comma [0] 5 2 9" xfId="826"/>
    <cellStyle name="Comma [0] 5 3" xfId="827"/>
    <cellStyle name="Comma [0] 5 3 2" xfId="828"/>
    <cellStyle name="Comma [0] 5 3 3" xfId="829"/>
    <cellStyle name="Comma [0] 5 3 4" xfId="830"/>
    <cellStyle name="Comma [0] 5 3 5" xfId="831"/>
    <cellStyle name="Comma [0] 5 3 6" xfId="832"/>
    <cellStyle name="Comma [0] 5 3 7" xfId="833"/>
    <cellStyle name="Comma [0] 5 4" xfId="834"/>
    <cellStyle name="Comma [0] 5 4 2" xfId="835"/>
    <cellStyle name="Comma [0] 5 5" xfId="836"/>
    <cellStyle name="Comma [0] 5 6" xfId="837"/>
    <cellStyle name="Comma [0] 5 7" xfId="838"/>
    <cellStyle name="Comma [0] 5 8" xfId="839"/>
    <cellStyle name="Comma [0] 5 9" xfId="840"/>
    <cellStyle name="Comma [0] 6" xfId="841"/>
    <cellStyle name="Comma [0] 6 10" xfId="842"/>
    <cellStyle name="Comma [0] 6 11" xfId="843"/>
    <cellStyle name="Comma [0] 6 12" xfId="844"/>
    <cellStyle name="Comma [0] 6 13" xfId="845"/>
    <cellStyle name="Comma [0] 6 2" xfId="846"/>
    <cellStyle name="Comma [0] 6 2 10" xfId="847"/>
    <cellStyle name="Comma [0] 6 2 11" xfId="848"/>
    <cellStyle name="Comma [0] 6 2 12" xfId="849"/>
    <cellStyle name="Comma [0] 6 2 13" xfId="850"/>
    <cellStyle name="Comma [0] 6 2 2" xfId="851"/>
    <cellStyle name="Comma [0] 6 2 2 2" xfId="852"/>
    <cellStyle name="Comma [0] 6 2 2 3" xfId="853"/>
    <cellStyle name="Comma [0] 6 2 2 4" xfId="854"/>
    <cellStyle name="Comma [0] 6 2 2 5" xfId="855"/>
    <cellStyle name="Comma [0] 6 2 2 6" xfId="856"/>
    <cellStyle name="Comma [0] 6 2 2 7" xfId="857"/>
    <cellStyle name="Comma [0] 6 2 3" xfId="858"/>
    <cellStyle name="Comma [0] 6 2 3 2" xfId="859"/>
    <cellStyle name="Comma [0] 6 2 4" xfId="860"/>
    <cellStyle name="Comma [0] 6 2 5" xfId="861"/>
    <cellStyle name="Comma [0] 6 2 6" xfId="862"/>
    <cellStyle name="Comma [0] 6 2 7" xfId="863"/>
    <cellStyle name="Comma [0] 6 2 8" xfId="864"/>
    <cellStyle name="Comma [0] 6 2 9" xfId="865"/>
    <cellStyle name="Comma [0] 6 3" xfId="866"/>
    <cellStyle name="Comma [0] 6 3 2" xfId="867"/>
    <cellStyle name="Comma [0] 6 3 3" xfId="868"/>
    <cellStyle name="Comma [0] 6 3 4" xfId="869"/>
    <cellStyle name="Comma [0] 6 3 5" xfId="870"/>
    <cellStyle name="Comma [0] 6 3 6" xfId="871"/>
    <cellStyle name="Comma [0] 6 3 7" xfId="872"/>
    <cellStyle name="Comma [0] 6 4" xfId="873"/>
    <cellStyle name="Comma [0] 6 4 2" xfId="874"/>
    <cellStyle name="Comma [0] 6 5" xfId="875"/>
    <cellStyle name="Comma [0] 6 6" xfId="876"/>
    <cellStyle name="Comma [0] 6 7" xfId="877"/>
    <cellStyle name="Comma [0] 6 8" xfId="878"/>
    <cellStyle name="Comma [0] 6 9" xfId="879"/>
    <cellStyle name="Comma [0] 7" xfId="880"/>
    <cellStyle name="Comma [0] 7 10" xfId="881"/>
    <cellStyle name="Comma [0] 7 11" xfId="882"/>
    <cellStyle name="Comma [0] 7 2" xfId="883"/>
    <cellStyle name="Comma [0] 7 2 10" xfId="884"/>
    <cellStyle name="Comma [0] 7 2 2" xfId="885"/>
    <cellStyle name="Comma [0] 7 2 2 2" xfId="886"/>
    <cellStyle name="Comma [0] 7 2 2 3" xfId="887"/>
    <cellStyle name="Comma [0] 7 2 2 4" xfId="888"/>
    <cellStyle name="Comma [0] 7 2 2 5" xfId="889"/>
    <cellStyle name="Comma [0] 7 2 2 6" xfId="890"/>
    <cellStyle name="Comma [0] 7 2 2 7" xfId="891"/>
    <cellStyle name="Comma [0] 7 2 3" xfId="892"/>
    <cellStyle name="Comma [0] 7 2 3 2" xfId="893"/>
    <cellStyle name="Comma [0] 7 2 4" xfId="894"/>
    <cellStyle name="Comma [0] 7 2 5" xfId="895"/>
    <cellStyle name="Comma [0] 7 2 6" xfId="896"/>
    <cellStyle name="Comma [0] 7 2 7" xfId="897"/>
    <cellStyle name="Comma [0] 7 2 8" xfId="898"/>
    <cellStyle name="Comma [0] 7 2 9" xfId="899"/>
    <cellStyle name="Comma [0] 7 3" xfId="900"/>
    <cellStyle name="Comma [0] 7 3 2" xfId="901"/>
    <cellStyle name="Comma [0] 7 4" xfId="902"/>
    <cellStyle name="Comma [0] 7 4 2" xfId="903"/>
    <cellStyle name="Comma [0] 7 5" xfId="904"/>
    <cellStyle name="Comma [0] 7 6" xfId="905"/>
    <cellStyle name="Comma [0] 7 7" xfId="906"/>
    <cellStyle name="Comma [0] 7 8" xfId="907"/>
    <cellStyle name="Comma [0] 7 9" xfId="908"/>
    <cellStyle name="Comma [0] 8" xfId="909"/>
    <cellStyle name="Comma [0] 8 10" xfId="910"/>
    <cellStyle name="Comma [0] 8 11" xfId="911"/>
    <cellStyle name="Comma [0] 8 12" xfId="912"/>
    <cellStyle name="Comma [0] 8 13" xfId="913"/>
    <cellStyle name="Comma [0] 8 14" xfId="914"/>
    <cellStyle name="Comma [0] 8 15" xfId="915"/>
    <cellStyle name="Comma [0] 8 16" xfId="916"/>
    <cellStyle name="Comma [0] 8 2" xfId="917"/>
    <cellStyle name="Comma [0] 8 2 10" xfId="918"/>
    <cellStyle name="Comma [0] 8 2 11" xfId="919"/>
    <cellStyle name="Comma [0] 8 2 12" xfId="920"/>
    <cellStyle name="Comma [0] 8 2 13" xfId="921"/>
    <cellStyle name="Comma [0] 8 2 2" xfId="922"/>
    <cellStyle name="Comma [0] 8 2 2 10" xfId="923"/>
    <cellStyle name="Comma [0] 8 2 2 11" xfId="924"/>
    <cellStyle name="Comma [0] 8 2 2 2" xfId="925"/>
    <cellStyle name="Comma [0] 8 2 2 2 2" xfId="926"/>
    <cellStyle name="Comma [0] 8 2 2 2 3" xfId="927"/>
    <cellStyle name="Comma [0] 8 2 2 2 4" xfId="928"/>
    <cellStyle name="Comma [0] 8 2 2 2 5" xfId="929"/>
    <cellStyle name="Comma [0] 8 2 2 2 6" xfId="930"/>
    <cellStyle name="Comma [0] 8 2 2 2 7" xfId="931"/>
    <cellStyle name="Comma [0] 8 2 2 3" xfId="932"/>
    <cellStyle name="Comma [0] 8 2 2 3 2" xfId="933"/>
    <cellStyle name="Comma [0] 8 2 2 4" xfId="934"/>
    <cellStyle name="Comma [0] 8 2 2 5" xfId="935"/>
    <cellStyle name="Comma [0] 8 2 2 6" xfId="936"/>
    <cellStyle name="Comma [0] 8 2 2 7" xfId="937"/>
    <cellStyle name="Comma [0] 8 2 2 8" xfId="938"/>
    <cellStyle name="Comma [0] 8 2 2 9" xfId="939"/>
    <cellStyle name="Comma [0] 8 2 3" xfId="940"/>
    <cellStyle name="Comma [0] 8 2 3 10" xfId="941"/>
    <cellStyle name="Comma [0] 8 2 3 11" xfId="942"/>
    <cellStyle name="Comma [0] 8 2 3 2" xfId="943"/>
    <cellStyle name="Comma [0] 8 2 3 2 2" xfId="944"/>
    <cellStyle name="Comma [0] 8 2 3 2 3" xfId="945"/>
    <cellStyle name="Comma [0] 8 2 3 2 4" xfId="946"/>
    <cellStyle name="Comma [0] 8 2 3 2 5" xfId="947"/>
    <cellStyle name="Comma [0] 8 2 3 2 6" xfId="948"/>
    <cellStyle name="Comma [0] 8 2 3 2 7" xfId="949"/>
    <cellStyle name="Comma [0] 8 2 3 3" xfId="950"/>
    <cellStyle name="Comma [0] 8 2 3 3 2" xfId="951"/>
    <cellStyle name="Comma [0] 8 2 3 4" xfId="952"/>
    <cellStyle name="Comma [0] 8 2 3 5" xfId="953"/>
    <cellStyle name="Comma [0] 8 2 3 6" xfId="954"/>
    <cellStyle name="Comma [0] 8 2 3 7" xfId="955"/>
    <cellStyle name="Comma [0] 8 2 3 8" xfId="956"/>
    <cellStyle name="Comma [0] 8 2 3 9" xfId="957"/>
    <cellStyle name="Comma [0] 8 2 4" xfId="958"/>
    <cellStyle name="Comma [0] 8 2 4 2" xfId="959"/>
    <cellStyle name="Comma [0] 8 2 4 3" xfId="960"/>
    <cellStyle name="Comma [0] 8 2 4 4" xfId="961"/>
    <cellStyle name="Comma [0] 8 2 4 5" xfId="962"/>
    <cellStyle name="Comma [0] 8 2 4 6" xfId="963"/>
    <cellStyle name="Comma [0] 8 2 4 7" xfId="964"/>
    <cellStyle name="Comma [0] 8 2 5" xfId="965"/>
    <cellStyle name="Comma [0] 8 2 5 2" xfId="966"/>
    <cellStyle name="Comma [0] 8 2 6" xfId="967"/>
    <cellStyle name="Comma [0] 8 2 7" xfId="968"/>
    <cellStyle name="Comma [0] 8 2 8" xfId="969"/>
    <cellStyle name="Comma [0] 8 2 9" xfId="970"/>
    <cellStyle name="Comma [0] 8 3" xfId="971"/>
    <cellStyle name="Comma [0] 8 3 10" xfId="972"/>
    <cellStyle name="Comma [0] 8 3 11" xfId="973"/>
    <cellStyle name="Comma [0] 8 3 12" xfId="974"/>
    <cellStyle name="Comma [0] 8 3 13" xfId="975"/>
    <cellStyle name="Comma [0] 8 3 2" xfId="976"/>
    <cellStyle name="Comma [0] 8 3 2 10" xfId="977"/>
    <cellStyle name="Comma [0] 8 3 2 11" xfId="978"/>
    <cellStyle name="Comma [0] 8 3 2 2" xfId="979"/>
    <cellStyle name="Comma [0] 8 3 2 2 2" xfId="980"/>
    <cellStyle name="Comma [0] 8 3 2 2 3" xfId="981"/>
    <cellStyle name="Comma [0] 8 3 2 2 4" xfId="982"/>
    <cellStyle name="Comma [0] 8 3 2 2 5" xfId="983"/>
    <cellStyle name="Comma [0] 8 3 2 2 6" xfId="984"/>
    <cellStyle name="Comma [0] 8 3 2 2 7" xfId="985"/>
    <cellStyle name="Comma [0] 8 3 2 3" xfId="986"/>
    <cellStyle name="Comma [0] 8 3 2 3 2" xfId="987"/>
    <cellStyle name="Comma [0] 8 3 2 4" xfId="988"/>
    <cellStyle name="Comma [0] 8 3 2 5" xfId="989"/>
    <cellStyle name="Comma [0] 8 3 2 6" xfId="990"/>
    <cellStyle name="Comma [0] 8 3 2 7" xfId="991"/>
    <cellStyle name="Comma [0] 8 3 2 8" xfId="992"/>
    <cellStyle name="Comma [0] 8 3 2 9" xfId="993"/>
    <cellStyle name="Comma [0] 8 3 3" xfId="994"/>
    <cellStyle name="Comma [0] 8 3 3 2" xfId="995"/>
    <cellStyle name="Comma [0] 8 3 3 3" xfId="996"/>
    <cellStyle name="Comma [0] 8 3 3 4" xfId="997"/>
    <cellStyle name="Comma [0] 8 3 3 5" xfId="998"/>
    <cellStyle name="Comma [0] 8 3 3 6" xfId="999"/>
    <cellStyle name="Comma [0] 8 3 3 7" xfId="1000"/>
    <cellStyle name="Comma [0] 8 3 4" xfId="1001"/>
    <cellStyle name="Comma [0] 8 3 4 2" xfId="1002"/>
    <cellStyle name="Comma [0] 8 3 5" xfId="1003"/>
    <cellStyle name="Comma [0] 8 3 6" xfId="1004"/>
    <cellStyle name="Comma [0] 8 3 7" xfId="1005"/>
    <cellStyle name="Comma [0] 8 3 8" xfId="1006"/>
    <cellStyle name="Comma [0] 8 3 9" xfId="1007"/>
    <cellStyle name="Comma [0] 8 4" xfId="1008"/>
    <cellStyle name="Comma [0] 8 4 2" xfId="1009"/>
    <cellStyle name="Comma [0] 8 4 3" xfId="1010"/>
    <cellStyle name="Comma [0] 8 4 4" xfId="1011"/>
    <cellStyle name="Comma [0] 8 4 5" xfId="1012"/>
    <cellStyle name="Comma [0] 8 4 6" xfId="1013"/>
    <cellStyle name="Comma [0] 8 4 7" xfId="1014"/>
    <cellStyle name="Comma [0] 8 5" xfId="1015"/>
    <cellStyle name="Comma [0] 8 5 2" xfId="1016"/>
    <cellStyle name="Comma [0] 8 6" xfId="1017"/>
    <cellStyle name="Comma [0] 8 7" xfId="1018"/>
    <cellStyle name="Comma [0] 8 8" xfId="1019"/>
    <cellStyle name="Comma [0] 8 9" xfId="1020"/>
    <cellStyle name="Comma [0] 9" xfId="1021"/>
    <cellStyle name="Comma [0] 9 10" xfId="1022"/>
    <cellStyle name="Comma [0] 9 11" xfId="1023"/>
    <cellStyle name="Comma [0] 9 12" xfId="1024"/>
    <cellStyle name="Comma [0] 9 2" xfId="1025"/>
    <cellStyle name="Comma [0] 9 2 2" xfId="1026"/>
    <cellStyle name="Comma [0] 9 2 3" xfId="1027"/>
    <cellStyle name="Comma [0] 9 2 4" xfId="1028"/>
    <cellStyle name="Comma [0] 9 2 5" xfId="1029"/>
    <cellStyle name="Comma [0] 9 2 6" xfId="1030"/>
    <cellStyle name="Comma [0] 9 2 7" xfId="1031"/>
    <cellStyle name="Comma [0] 9 3" xfId="1032"/>
    <cellStyle name="Comma [0] 9 3 2" xfId="1033"/>
    <cellStyle name="Comma [0] 9 4" xfId="1034"/>
    <cellStyle name="Comma [0] 9 5" xfId="1035"/>
    <cellStyle name="Comma [0] 9 6" xfId="1036"/>
    <cellStyle name="Comma [0] 9 7" xfId="1037"/>
    <cellStyle name="Comma [0] 9 8" xfId="1038"/>
    <cellStyle name="Comma [0] 9 9" xfId="1039"/>
    <cellStyle name="Comma 10" xfId="1040"/>
    <cellStyle name="Comma 10 10" xfId="1041"/>
    <cellStyle name="Comma 10 11" xfId="1042"/>
    <cellStyle name="Comma 10 12" xfId="1043"/>
    <cellStyle name="Comma 10 13" xfId="1044"/>
    <cellStyle name="Comma 10 14" xfId="1045"/>
    <cellStyle name="Comma 10 2" xfId="1046"/>
    <cellStyle name="Comma 10 2 10" xfId="1047"/>
    <cellStyle name="Comma 10 2 11" xfId="1048"/>
    <cellStyle name="Comma 10 2 12" xfId="1049"/>
    <cellStyle name="Comma 10 2 13" xfId="1050"/>
    <cellStyle name="Comma 10 2 14" xfId="1051"/>
    <cellStyle name="Comma 10 2 2" xfId="1052"/>
    <cellStyle name="Comma 10 2 3" xfId="1053"/>
    <cellStyle name="Comma 10 2 3 10" xfId="1054"/>
    <cellStyle name="Comma 10 2 3 2" xfId="1055"/>
    <cellStyle name="Comma 10 2 3 2 2" xfId="1056"/>
    <cellStyle name="Comma 10 2 3 2 3" xfId="1057"/>
    <cellStyle name="Comma 10 2 3 2 4" xfId="1058"/>
    <cellStyle name="Comma 10 2 3 2 5" xfId="1059"/>
    <cellStyle name="Comma 10 2 3 2 6" xfId="1060"/>
    <cellStyle name="Comma 10 2 3 2 7" xfId="1061"/>
    <cellStyle name="Comma 10 2 3 3" xfId="1062"/>
    <cellStyle name="Comma 10 2 3 3 2" xfId="1063"/>
    <cellStyle name="Comma 10 2 3 4" xfId="1064"/>
    <cellStyle name="Comma 10 2 3 5" xfId="1065"/>
    <cellStyle name="Comma 10 2 3 6" xfId="1066"/>
    <cellStyle name="Comma 10 2 3 7" xfId="1067"/>
    <cellStyle name="Comma 10 2 3 8" xfId="1068"/>
    <cellStyle name="Comma 10 2 3 9" xfId="1069"/>
    <cellStyle name="Comma 10 2 4" xfId="1070"/>
    <cellStyle name="Comma 10 2 4 2" xfId="1071"/>
    <cellStyle name="Comma 10 2 4 3" xfId="1072"/>
    <cellStyle name="Comma 10 2 4 4" xfId="1073"/>
    <cellStyle name="Comma 10 2 4 5" xfId="1074"/>
    <cellStyle name="Comma 10 2 4 6" xfId="1075"/>
    <cellStyle name="Comma 10 2 4 7" xfId="1076"/>
    <cellStyle name="Comma 10 2 5" xfId="1077"/>
    <cellStyle name="Comma 10 2 5 2" xfId="1078"/>
    <cellStyle name="Comma 10 2 6" xfId="1079"/>
    <cellStyle name="Comma 10 2 7" xfId="1080"/>
    <cellStyle name="Comma 10 2 8" xfId="1081"/>
    <cellStyle name="Comma 10 2 9" xfId="1082"/>
    <cellStyle name="Comma 10 3" xfId="1083"/>
    <cellStyle name="Comma 10 3 2" xfId="1084"/>
    <cellStyle name="Comma 10 3 2 2" xfId="1085"/>
    <cellStyle name="Comma 10 3 2 3" xfId="1086"/>
    <cellStyle name="Comma 10 3 2 4" xfId="1087"/>
    <cellStyle name="Comma 10 3 2 5" xfId="1088"/>
    <cellStyle name="Comma 10 3 2 6" xfId="1089"/>
    <cellStyle name="Comma 10 3 3" xfId="1090"/>
    <cellStyle name="Comma 10 4" xfId="1091"/>
    <cellStyle name="Comma 10 4 2" xfId="1092"/>
    <cellStyle name="Comma 10 4 3" xfId="1093"/>
    <cellStyle name="Comma 10 4 4" xfId="1094"/>
    <cellStyle name="Comma 10 4 5" xfId="1095"/>
    <cellStyle name="Comma 10 4 6" xfId="1096"/>
    <cellStyle name="Comma 10 4 7" xfId="1097"/>
    <cellStyle name="Comma 10 5" xfId="1098"/>
    <cellStyle name="Comma 10 5 2" xfId="1099"/>
    <cellStyle name="Comma 10 6" xfId="1100"/>
    <cellStyle name="Comma 10 7" xfId="1101"/>
    <cellStyle name="Comma 10 8" xfId="1102"/>
    <cellStyle name="Comma 10 9" xfId="1103"/>
    <cellStyle name="Comma 11" xfId="1104"/>
    <cellStyle name="Comma 11 2" xfId="1105"/>
    <cellStyle name="Comma 11 2 2" xfId="1106"/>
    <cellStyle name="Comma 11 2 3" xfId="1107"/>
    <cellStyle name="Comma 11 2 4" xfId="1108"/>
    <cellStyle name="Comma 11 2 5" xfId="1109"/>
    <cellStyle name="Comma 11 2 6" xfId="1110"/>
    <cellStyle name="Comma 11 2 7" xfId="1111"/>
    <cellStyle name="Comma 11 3" xfId="1112"/>
    <cellStyle name="Comma 11 3 2" xfId="1113"/>
    <cellStyle name="Comma 11 4" xfId="1114"/>
    <cellStyle name="Comma 11 5" xfId="1115"/>
    <cellStyle name="Comma 11 6" xfId="1116"/>
    <cellStyle name="Comma 12" xfId="1117"/>
    <cellStyle name="Comma 12 2" xfId="1118"/>
    <cellStyle name="Comma 12 3" xfId="1119"/>
    <cellStyle name="Comma 12 4" xfId="1120"/>
    <cellStyle name="Comma 12 5" xfId="1121"/>
    <cellStyle name="Comma 12 6" xfId="1122"/>
    <cellStyle name="Comma 12 7" xfId="1123"/>
    <cellStyle name="Comma 12 8" xfId="1124"/>
    <cellStyle name="Comma 13" xfId="1125"/>
    <cellStyle name="Comma 13 2" xfId="1126"/>
    <cellStyle name="Comma 13 3" xfId="1127"/>
    <cellStyle name="Comma 13 4" xfId="1128"/>
    <cellStyle name="Comma 13 5" xfId="1129"/>
    <cellStyle name="Comma 13 6" xfId="1130"/>
    <cellStyle name="Comma 13 7" xfId="1131"/>
    <cellStyle name="Comma 13 8" xfId="1132"/>
    <cellStyle name="Comma 14" xfId="1133"/>
    <cellStyle name="Comma 14 10" xfId="1134"/>
    <cellStyle name="Comma 14 11" xfId="1135"/>
    <cellStyle name="Comma 14 2" xfId="1136"/>
    <cellStyle name="Comma 14 2 2" xfId="1137"/>
    <cellStyle name="Comma 14 2 3" xfId="1138"/>
    <cellStyle name="Comma 14 2 4" xfId="1139"/>
    <cellStyle name="Comma 14 2 5" xfId="1140"/>
    <cellStyle name="Comma 14 2 6" xfId="1141"/>
    <cellStyle name="Comma 14 2 7" xfId="1142"/>
    <cellStyle name="Comma 14 3" xfId="1143"/>
    <cellStyle name="Comma 14 3 2" xfId="1144"/>
    <cellStyle name="Comma 14 4" xfId="1145"/>
    <cellStyle name="Comma 14 5" xfId="1146"/>
    <cellStyle name="Comma 14 6" xfId="1147"/>
    <cellStyle name="Comma 14 7" xfId="1148"/>
    <cellStyle name="Comma 14 8" xfId="1149"/>
    <cellStyle name="Comma 14 9" xfId="1150"/>
    <cellStyle name="Comma 15" xfId="1151"/>
    <cellStyle name="Comma 15 2" xfId="1152"/>
    <cellStyle name="Comma 15 3" xfId="1153"/>
    <cellStyle name="Comma 15 4" xfId="1154"/>
    <cellStyle name="Comma 15 5" xfId="1155"/>
    <cellStyle name="Comma 15 6" xfId="1156"/>
    <cellStyle name="Comma 15 7" xfId="1157"/>
    <cellStyle name="Comma 15 8" xfId="1158"/>
    <cellStyle name="Comma 16" xfId="1159"/>
    <cellStyle name="Comma 16 2" xfId="1160"/>
    <cellStyle name="Comma 16 3" xfId="1161"/>
    <cellStyle name="Comma 16 4" xfId="1162"/>
    <cellStyle name="Comma 16 5" xfId="1163"/>
    <cellStyle name="Comma 16 6" xfId="1164"/>
    <cellStyle name="Comma 16 7" xfId="1165"/>
    <cellStyle name="Comma 16 8" xfId="1166"/>
    <cellStyle name="Comma 17" xfId="1167"/>
    <cellStyle name="Comma 17 2" xfId="1168"/>
    <cellStyle name="Comma 17 3" xfId="1169"/>
    <cellStyle name="Comma 17 4" xfId="1170"/>
    <cellStyle name="Comma 18" xfId="1171"/>
    <cellStyle name="Comma 18 2" xfId="1172"/>
    <cellStyle name="Comma 19" xfId="1173"/>
    <cellStyle name="Comma 2" xfId="1174"/>
    <cellStyle name="Comma 2 10" xfId="1175"/>
    <cellStyle name="Comma 2 10 10" xfId="1176"/>
    <cellStyle name="Comma 2 10 11" xfId="1177"/>
    <cellStyle name="Comma 2 10 12" xfId="1178"/>
    <cellStyle name="Comma 2 10 13" xfId="1179"/>
    <cellStyle name="Comma 2 10 2" xfId="1180"/>
    <cellStyle name="Comma 2 10 2 10" xfId="1181"/>
    <cellStyle name="Comma 2 10 2 11" xfId="1182"/>
    <cellStyle name="Comma 2 10 2 12" xfId="1183"/>
    <cellStyle name="Comma 2 10 2 13" xfId="1184"/>
    <cellStyle name="Comma 2 10 2 2" xfId="1185"/>
    <cellStyle name="Comma 2 10 2 2 2" xfId="1186"/>
    <cellStyle name="Comma 2 10 2 2 3" xfId="1187"/>
    <cellStyle name="Comma 2 10 2 2 4" xfId="1188"/>
    <cellStyle name="Comma 2 10 2 2 5" xfId="1189"/>
    <cellStyle name="Comma 2 10 2 2 6" xfId="1190"/>
    <cellStyle name="Comma 2 10 2 2 7" xfId="1191"/>
    <cellStyle name="Comma 2 10 2 3" xfId="1192"/>
    <cellStyle name="Comma 2 10 2 3 2" xfId="1193"/>
    <cellStyle name="Comma 2 10 2 4" xfId="1194"/>
    <cellStyle name="Comma 2 10 2 5" xfId="1195"/>
    <cellStyle name="Comma 2 10 2 6" xfId="1196"/>
    <cellStyle name="Comma 2 10 2 7" xfId="1197"/>
    <cellStyle name="Comma 2 10 2 8" xfId="1198"/>
    <cellStyle name="Comma 2 10 2 9" xfId="1199"/>
    <cellStyle name="Comma 2 10 3" xfId="1200"/>
    <cellStyle name="Comma 2 10 3 2" xfId="1201"/>
    <cellStyle name="Comma 2 10 3 3" xfId="1202"/>
    <cellStyle name="Comma 2 10 3 4" xfId="1203"/>
    <cellStyle name="Comma 2 10 3 5" xfId="1204"/>
    <cellStyle name="Comma 2 10 3 6" xfId="1205"/>
    <cellStyle name="Comma 2 10 3 7" xfId="1206"/>
    <cellStyle name="Comma 2 10 4" xfId="1207"/>
    <cellStyle name="Comma 2 10 4 2" xfId="1208"/>
    <cellStyle name="Comma 2 10 5" xfId="1209"/>
    <cellStyle name="Comma 2 10 6" xfId="1210"/>
    <cellStyle name="Comma 2 10 7" xfId="1211"/>
    <cellStyle name="Comma 2 10 8" xfId="1212"/>
    <cellStyle name="Comma 2 10 9" xfId="1213"/>
    <cellStyle name="Comma 2 11" xfId="1214"/>
    <cellStyle name="Comma 2 11 10" xfId="1215"/>
    <cellStyle name="Comma 2 11 11" xfId="1216"/>
    <cellStyle name="Comma 2 11 12" xfId="1217"/>
    <cellStyle name="Comma 2 11 13" xfId="1218"/>
    <cellStyle name="Comma 2 11 2" xfId="1219"/>
    <cellStyle name="Comma 2 11 2 10" xfId="1220"/>
    <cellStyle name="Comma 2 11 2 11" xfId="1221"/>
    <cellStyle name="Comma 2 11 2 12" xfId="1222"/>
    <cellStyle name="Comma 2 11 2 13" xfId="1223"/>
    <cellStyle name="Comma 2 11 2 2" xfId="1224"/>
    <cellStyle name="Comma 2 11 2 2 2" xfId="1225"/>
    <cellStyle name="Comma 2 11 2 2 3" xfId="1226"/>
    <cellStyle name="Comma 2 11 2 2 4" xfId="1227"/>
    <cellStyle name="Comma 2 11 2 2 5" xfId="1228"/>
    <cellStyle name="Comma 2 11 2 2 6" xfId="1229"/>
    <cellStyle name="Comma 2 11 2 2 7" xfId="1230"/>
    <cellStyle name="Comma 2 11 2 3" xfId="1231"/>
    <cellStyle name="Comma 2 11 2 3 2" xfId="1232"/>
    <cellStyle name="Comma 2 11 2 4" xfId="1233"/>
    <cellStyle name="Comma 2 11 2 5" xfId="1234"/>
    <cellStyle name="Comma 2 11 2 6" xfId="1235"/>
    <cellStyle name="Comma 2 11 2 7" xfId="1236"/>
    <cellStyle name="Comma 2 11 2 8" xfId="1237"/>
    <cellStyle name="Comma 2 11 2 9" xfId="1238"/>
    <cellStyle name="Comma 2 11 3" xfId="1239"/>
    <cellStyle name="Comma 2 11 3 2" xfId="1240"/>
    <cellStyle name="Comma 2 11 3 3" xfId="1241"/>
    <cellStyle name="Comma 2 11 3 4" xfId="1242"/>
    <cellStyle name="Comma 2 11 3 5" xfId="1243"/>
    <cellStyle name="Comma 2 11 3 6" xfId="1244"/>
    <cellStyle name="Comma 2 11 3 7" xfId="1245"/>
    <cellStyle name="Comma 2 11 4" xfId="1246"/>
    <cellStyle name="Comma 2 11 4 2" xfId="1247"/>
    <cellStyle name="Comma 2 11 5" xfId="1248"/>
    <cellStyle name="Comma 2 11 6" xfId="1249"/>
    <cellStyle name="Comma 2 11 7" xfId="1250"/>
    <cellStyle name="Comma 2 11 8" xfId="1251"/>
    <cellStyle name="Comma 2 11 9" xfId="1252"/>
    <cellStyle name="Comma 2 12" xfId="1253"/>
    <cellStyle name="Comma 2 12 10" xfId="1254"/>
    <cellStyle name="Comma 2 12 11" xfId="1255"/>
    <cellStyle name="Comma 2 12 12" xfId="1256"/>
    <cellStyle name="Comma 2 12 13" xfId="1257"/>
    <cellStyle name="Comma 2 12 2" xfId="1258"/>
    <cellStyle name="Comma 2 12 2 10" xfId="1259"/>
    <cellStyle name="Comma 2 12 2 11" xfId="1260"/>
    <cellStyle name="Comma 2 12 2 12" xfId="1261"/>
    <cellStyle name="Comma 2 12 2 13" xfId="1262"/>
    <cellStyle name="Comma 2 12 2 2" xfId="1263"/>
    <cellStyle name="Comma 2 12 2 2 2" xfId="1264"/>
    <cellStyle name="Comma 2 12 2 2 3" xfId="1265"/>
    <cellStyle name="Comma 2 12 2 2 4" xfId="1266"/>
    <cellStyle name="Comma 2 12 2 2 5" xfId="1267"/>
    <cellStyle name="Comma 2 12 2 2 6" xfId="1268"/>
    <cellStyle name="Comma 2 12 2 2 7" xfId="1269"/>
    <cellStyle name="Comma 2 12 2 3" xfId="1270"/>
    <cellStyle name="Comma 2 12 2 3 2" xfId="1271"/>
    <cellStyle name="Comma 2 12 2 4" xfId="1272"/>
    <cellStyle name="Comma 2 12 2 5" xfId="1273"/>
    <cellStyle name="Comma 2 12 2 6" xfId="1274"/>
    <cellStyle name="Comma 2 12 2 7" xfId="1275"/>
    <cellStyle name="Comma 2 12 2 8" xfId="1276"/>
    <cellStyle name="Comma 2 12 2 9" xfId="1277"/>
    <cellStyle name="Comma 2 12 3" xfId="1278"/>
    <cellStyle name="Comma 2 12 3 2" xfId="1279"/>
    <cellStyle name="Comma 2 12 3 3" xfId="1280"/>
    <cellStyle name="Comma 2 12 3 4" xfId="1281"/>
    <cellStyle name="Comma 2 12 3 5" xfId="1282"/>
    <cellStyle name="Comma 2 12 3 6" xfId="1283"/>
    <cellStyle name="Comma 2 12 3 7" xfId="1284"/>
    <cellStyle name="Comma 2 12 4" xfId="1285"/>
    <cellStyle name="Comma 2 12 4 2" xfId="1286"/>
    <cellStyle name="Comma 2 12 5" xfId="1287"/>
    <cellStyle name="Comma 2 12 6" xfId="1288"/>
    <cellStyle name="Comma 2 12 7" xfId="1289"/>
    <cellStyle name="Comma 2 12 8" xfId="1290"/>
    <cellStyle name="Comma 2 12 9" xfId="1291"/>
    <cellStyle name="Comma 2 13" xfId="1292"/>
    <cellStyle name="Comma 2 13 10" xfId="1293"/>
    <cellStyle name="Comma 2 13 11" xfId="1294"/>
    <cellStyle name="Comma 2 13 12" xfId="1295"/>
    <cellStyle name="Comma 2 13 13" xfId="1296"/>
    <cellStyle name="Comma 2 13 2" xfId="1297"/>
    <cellStyle name="Comma 2 13 2 10" xfId="1298"/>
    <cellStyle name="Comma 2 13 2 11" xfId="1299"/>
    <cellStyle name="Comma 2 13 2 12" xfId="1300"/>
    <cellStyle name="Comma 2 13 2 13" xfId="1301"/>
    <cellStyle name="Comma 2 13 2 2" xfId="1302"/>
    <cellStyle name="Comma 2 13 2 2 2" xfId="1303"/>
    <cellStyle name="Comma 2 13 2 2 3" xfId="1304"/>
    <cellStyle name="Comma 2 13 2 2 4" xfId="1305"/>
    <cellStyle name="Comma 2 13 2 2 5" xfId="1306"/>
    <cellStyle name="Comma 2 13 2 2 6" xfId="1307"/>
    <cellStyle name="Comma 2 13 2 2 7" xfId="1308"/>
    <cellStyle name="Comma 2 13 2 3" xfId="1309"/>
    <cellStyle name="Comma 2 13 2 3 2" xfId="1310"/>
    <cellStyle name="Comma 2 13 2 4" xfId="1311"/>
    <cellStyle name="Comma 2 13 2 5" xfId="1312"/>
    <cellStyle name="Comma 2 13 2 6" xfId="1313"/>
    <cellStyle name="Comma 2 13 2 7" xfId="1314"/>
    <cellStyle name="Comma 2 13 2 8" xfId="1315"/>
    <cellStyle name="Comma 2 13 2 9" xfId="1316"/>
    <cellStyle name="Comma 2 13 3" xfId="1317"/>
    <cellStyle name="Comma 2 13 3 2" xfId="1318"/>
    <cellStyle name="Comma 2 13 3 3" xfId="1319"/>
    <cellStyle name="Comma 2 13 3 4" xfId="1320"/>
    <cellStyle name="Comma 2 13 3 5" xfId="1321"/>
    <cellStyle name="Comma 2 13 3 6" xfId="1322"/>
    <cellStyle name="Comma 2 13 3 7" xfId="1323"/>
    <cellStyle name="Comma 2 13 4" xfId="1324"/>
    <cellStyle name="Comma 2 13 4 2" xfId="1325"/>
    <cellStyle name="Comma 2 13 5" xfId="1326"/>
    <cellStyle name="Comma 2 13 6" xfId="1327"/>
    <cellStyle name="Comma 2 13 7" xfId="1328"/>
    <cellStyle name="Comma 2 13 8" xfId="1329"/>
    <cellStyle name="Comma 2 13 9" xfId="1330"/>
    <cellStyle name="Comma 2 14" xfId="1331"/>
    <cellStyle name="Comma 2 14 10" xfId="1332"/>
    <cellStyle name="Comma 2 14 11" xfId="1333"/>
    <cellStyle name="Comma 2 14 12" xfId="1334"/>
    <cellStyle name="Comma 2 14 13" xfId="1335"/>
    <cellStyle name="Comma 2 14 2" xfId="1336"/>
    <cellStyle name="Comma 2 14 2 10" xfId="1337"/>
    <cellStyle name="Comma 2 14 2 11" xfId="1338"/>
    <cellStyle name="Comma 2 14 2 12" xfId="1339"/>
    <cellStyle name="Comma 2 14 2 13" xfId="1340"/>
    <cellStyle name="Comma 2 14 2 2" xfId="1341"/>
    <cellStyle name="Comma 2 14 2 2 2" xfId="1342"/>
    <cellStyle name="Comma 2 14 2 2 3" xfId="1343"/>
    <cellStyle name="Comma 2 14 2 2 4" xfId="1344"/>
    <cellStyle name="Comma 2 14 2 2 5" xfId="1345"/>
    <cellStyle name="Comma 2 14 2 2 6" xfId="1346"/>
    <cellStyle name="Comma 2 14 2 2 7" xfId="1347"/>
    <cellStyle name="Comma 2 14 2 3" xfId="1348"/>
    <cellStyle name="Comma 2 14 2 3 2" xfId="1349"/>
    <cellStyle name="Comma 2 14 2 4" xfId="1350"/>
    <cellStyle name="Comma 2 14 2 5" xfId="1351"/>
    <cellStyle name="Comma 2 14 2 6" xfId="1352"/>
    <cellStyle name="Comma 2 14 2 7" xfId="1353"/>
    <cellStyle name="Comma 2 14 2 8" xfId="1354"/>
    <cellStyle name="Comma 2 14 2 9" xfId="1355"/>
    <cellStyle name="Comma 2 14 3" xfId="1356"/>
    <cellStyle name="Comma 2 14 3 2" xfId="1357"/>
    <cellStyle name="Comma 2 14 3 3" xfId="1358"/>
    <cellStyle name="Comma 2 14 3 4" xfId="1359"/>
    <cellStyle name="Comma 2 14 3 5" xfId="1360"/>
    <cellStyle name="Comma 2 14 3 6" xfId="1361"/>
    <cellStyle name="Comma 2 14 3 7" xfId="1362"/>
    <cellStyle name="Comma 2 14 4" xfId="1363"/>
    <cellStyle name="Comma 2 14 4 2" xfId="1364"/>
    <cellStyle name="Comma 2 14 5" xfId="1365"/>
    <cellStyle name="Comma 2 14 6" xfId="1366"/>
    <cellStyle name="Comma 2 14 7" xfId="1367"/>
    <cellStyle name="Comma 2 14 8" xfId="1368"/>
    <cellStyle name="Comma 2 14 9" xfId="1369"/>
    <cellStyle name="Comma 2 15" xfId="1370"/>
    <cellStyle name="Comma 2 15 10" xfId="1371"/>
    <cellStyle name="Comma 2 15 11" xfId="1372"/>
    <cellStyle name="Comma 2 15 12" xfId="1373"/>
    <cellStyle name="Comma 2 15 13" xfId="1374"/>
    <cellStyle name="Comma 2 15 2" xfId="1375"/>
    <cellStyle name="Comma 2 15 2 10" xfId="1376"/>
    <cellStyle name="Comma 2 15 2 11" xfId="1377"/>
    <cellStyle name="Comma 2 15 2 12" xfId="1378"/>
    <cellStyle name="Comma 2 15 2 13" xfId="1379"/>
    <cellStyle name="Comma 2 15 2 2" xfId="1380"/>
    <cellStyle name="Comma 2 15 2 2 2" xfId="1381"/>
    <cellStyle name="Comma 2 15 2 2 3" xfId="1382"/>
    <cellStyle name="Comma 2 15 2 2 4" xfId="1383"/>
    <cellStyle name="Comma 2 15 2 2 5" xfId="1384"/>
    <cellStyle name="Comma 2 15 2 2 6" xfId="1385"/>
    <cellStyle name="Comma 2 15 2 2 7" xfId="1386"/>
    <cellStyle name="Comma 2 15 2 3" xfId="1387"/>
    <cellStyle name="Comma 2 15 2 3 2" xfId="1388"/>
    <cellStyle name="Comma 2 15 2 4" xfId="1389"/>
    <cellStyle name="Comma 2 15 2 5" xfId="1390"/>
    <cellStyle name="Comma 2 15 2 6" xfId="1391"/>
    <cellStyle name="Comma 2 15 2 7" xfId="1392"/>
    <cellStyle name="Comma 2 15 2 8" xfId="1393"/>
    <cellStyle name="Comma 2 15 2 9" xfId="1394"/>
    <cellStyle name="Comma 2 15 3" xfId="1395"/>
    <cellStyle name="Comma 2 15 3 2" xfId="1396"/>
    <cellStyle name="Comma 2 15 3 3" xfId="1397"/>
    <cellStyle name="Comma 2 15 3 4" xfId="1398"/>
    <cellStyle name="Comma 2 15 3 5" xfId="1399"/>
    <cellStyle name="Comma 2 15 3 6" xfId="1400"/>
    <cellStyle name="Comma 2 15 3 7" xfId="1401"/>
    <cellStyle name="Comma 2 15 4" xfId="1402"/>
    <cellStyle name="Comma 2 15 4 2" xfId="1403"/>
    <cellStyle name="Comma 2 15 5" xfId="1404"/>
    <cellStyle name="Comma 2 15 6" xfId="1405"/>
    <cellStyle name="Comma 2 15 7" xfId="1406"/>
    <cellStyle name="Comma 2 15 8" xfId="1407"/>
    <cellStyle name="Comma 2 15 9" xfId="1408"/>
    <cellStyle name="Comma 2 16" xfId="1409"/>
    <cellStyle name="Comma 2 16 10" xfId="1410"/>
    <cellStyle name="Comma 2 16 11" xfId="1411"/>
    <cellStyle name="Comma 2 16 12" xfId="1412"/>
    <cellStyle name="Comma 2 16 13" xfId="1413"/>
    <cellStyle name="Comma 2 16 2" xfId="1414"/>
    <cellStyle name="Comma 2 16 2 10" xfId="1415"/>
    <cellStyle name="Comma 2 16 2 11" xfId="1416"/>
    <cellStyle name="Comma 2 16 2 12" xfId="1417"/>
    <cellStyle name="Comma 2 16 2 13" xfId="1418"/>
    <cellStyle name="Comma 2 16 2 2" xfId="1419"/>
    <cellStyle name="Comma 2 16 2 2 2" xfId="1420"/>
    <cellStyle name="Comma 2 16 2 2 3" xfId="1421"/>
    <cellStyle name="Comma 2 16 2 2 4" xfId="1422"/>
    <cellStyle name="Comma 2 16 2 2 5" xfId="1423"/>
    <cellStyle name="Comma 2 16 2 2 6" xfId="1424"/>
    <cellStyle name="Comma 2 16 2 2 7" xfId="1425"/>
    <cellStyle name="Comma 2 16 2 3" xfId="1426"/>
    <cellStyle name="Comma 2 16 2 3 2" xfId="1427"/>
    <cellStyle name="Comma 2 16 2 4" xfId="1428"/>
    <cellStyle name="Comma 2 16 2 5" xfId="1429"/>
    <cellStyle name="Comma 2 16 2 6" xfId="1430"/>
    <cellStyle name="Comma 2 16 2 7" xfId="1431"/>
    <cellStyle name="Comma 2 16 2 8" xfId="1432"/>
    <cellStyle name="Comma 2 16 2 9" xfId="1433"/>
    <cellStyle name="Comma 2 16 3" xfId="1434"/>
    <cellStyle name="Comma 2 16 3 2" xfId="1435"/>
    <cellStyle name="Comma 2 16 3 3" xfId="1436"/>
    <cellStyle name="Comma 2 16 3 4" xfId="1437"/>
    <cellStyle name="Comma 2 16 3 5" xfId="1438"/>
    <cellStyle name="Comma 2 16 3 6" xfId="1439"/>
    <cellStyle name="Comma 2 16 3 7" xfId="1440"/>
    <cellStyle name="Comma 2 16 4" xfId="1441"/>
    <cellStyle name="Comma 2 16 4 2" xfId="1442"/>
    <cellStyle name="Comma 2 16 5" xfId="1443"/>
    <cellStyle name="Comma 2 16 6" xfId="1444"/>
    <cellStyle name="Comma 2 16 7" xfId="1445"/>
    <cellStyle name="Comma 2 16 8" xfId="1446"/>
    <cellStyle name="Comma 2 16 9" xfId="1447"/>
    <cellStyle name="Comma 2 17" xfId="1448"/>
    <cellStyle name="Comma 2 17 10" xfId="1449"/>
    <cellStyle name="Comma 2 17 11" xfId="1450"/>
    <cellStyle name="Comma 2 17 12" xfId="1451"/>
    <cellStyle name="Comma 2 17 13" xfId="1452"/>
    <cellStyle name="Comma 2 17 2" xfId="1453"/>
    <cellStyle name="Comma 2 17 2 10" xfId="1454"/>
    <cellStyle name="Comma 2 17 2 11" xfId="1455"/>
    <cellStyle name="Comma 2 17 2 12" xfId="1456"/>
    <cellStyle name="Comma 2 17 2 13" xfId="1457"/>
    <cellStyle name="Comma 2 17 2 2" xfId="1458"/>
    <cellStyle name="Comma 2 17 2 2 2" xfId="1459"/>
    <cellStyle name="Comma 2 17 2 2 3" xfId="1460"/>
    <cellStyle name="Comma 2 17 2 2 4" xfId="1461"/>
    <cellStyle name="Comma 2 17 2 2 5" xfId="1462"/>
    <cellStyle name="Comma 2 17 2 2 6" xfId="1463"/>
    <cellStyle name="Comma 2 17 2 2 7" xfId="1464"/>
    <cellStyle name="Comma 2 17 2 3" xfId="1465"/>
    <cellStyle name="Comma 2 17 2 3 2" xfId="1466"/>
    <cellStyle name="Comma 2 17 2 4" xfId="1467"/>
    <cellStyle name="Comma 2 17 2 5" xfId="1468"/>
    <cellStyle name="Comma 2 17 2 6" xfId="1469"/>
    <cellStyle name="Comma 2 17 2 7" xfId="1470"/>
    <cellStyle name="Comma 2 17 2 8" xfId="1471"/>
    <cellStyle name="Comma 2 17 2 9" xfId="1472"/>
    <cellStyle name="Comma 2 17 3" xfId="1473"/>
    <cellStyle name="Comma 2 17 3 2" xfId="1474"/>
    <cellStyle name="Comma 2 17 3 3" xfId="1475"/>
    <cellStyle name="Comma 2 17 3 4" xfId="1476"/>
    <cellStyle name="Comma 2 17 3 5" xfId="1477"/>
    <cellStyle name="Comma 2 17 3 6" xfId="1478"/>
    <cellStyle name="Comma 2 17 3 7" xfId="1479"/>
    <cellStyle name="Comma 2 17 4" xfId="1480"/>
    <cellStyle name="Comma 2 17 4 2" xfId="1481"/>
    <cellStyle name="Comma 2 17 5" xfId="1482"/>
    <cellStyle name="Comma 2 17 6" xfId="1483"/>
    <cellStyle name="Comma 2 17 7" xfId="1484"/>
    <cellStyle name="Comma 2 17 8" xfId="1485"/>
    <cellStyle name="Comma 2 17 9" xfId="1486"/>
    <cellStyle name="Comma 2 18" xfId="1487"/>
    <cellStyle name="Comma 2 18 10" xfId="1488"/>
    <cellStyle name="Comma 2 18 11" xfId="1489"/>
    <cellStyle name="Comma 2 18 12" xfId="1490"/>
    <cellStyle name="Comma 2 18 2" xfId="1491"/>
    <cellStyle name="Comma 2 18 2 2" xfId="1492"/>
    <cellStyle name="Comma 2 18 2 3" xfId="1493"/>
    <cellStyle name="Comma 2 18 2 4" xfId="1494"/>
    <cellStyle name="Comma 2 18 2 5" xfId="1495"/>
    <cellStyle name="Comma 2 18 2 6" xfId="1496"/>
    <cellStyle name="Comma 2 18 2 7" xfId="1497"/>
    <cellStyle name="Comma 2 18 3" xfId="1498"/>
    <cellStyle name="Comma 2 18 3 2" xfId="1499"/>
    <cellStyle name="Comma 2 18 4" xfId="1500"/>
    <cellStyle name="Comma 2 18 5" xfId="1501"/>
    <cellStyle name="Comma 2 18 6" xfId="1502"/>
    <cellStyle name="Comma 2 18 7" xfId="1503"/>
    <cellStyle name="Comma 2 18 8" xfId="1504"/>
    <cellStyle name="Comma 2 18 9" xfId="1505"/>
    <cellStyle name="Comma 2 19" xfId="1506"/>
    <cellStyle name="Comma 2 19 2" xfId="1507"/>
    <cellStyle name="Comma 2 19 3" xfId="1508"/>
    <cellStyle name="Comma 2 19 4" xfId="1509"/>
    <cellStyle name="Comma 2 19 5" xfId="1510"/>
    <cellStyle name="Comma 2 19 6" xfId="1511"/>
    <cellStyle name="Comma 2 19 7" xfId="1512"/>
    <cellStyle name="Comma 2 19 8" xfId="1513"/>
    <cellStyle name="Comma 2 19 9" xfId="1514"/>
    <cellStyle name="Comma 2 2" xfId="1515"/>
    <cellStyle name="Comma 2 2 2" xfId="1516"/>
    <cellStyle name="Comma 2 2 2 10" xfId="1517"/>
    <cellStyle name="Comma 2 2 2 11" xfId="1518"/>
    <cellStyle name="Comma 2 2 2 12" xfId="1519"/>
    <cellStyle name="Comma 2 2 2 13" xfId="1520"/>
    <cellStyle name="Comma 2 2 2 2" xfId="1521"/>
    <cellStyle name="Comma 2 2 2 2 2" xfId="1522"/>
    <cellStyle name="Comma 2 2 2 2 3" xfId="1523"/>
    <cellStyle name="Comma 2 2 2 2 4" xfId="1524"/>
    <cellStyle name="Comma 2 2 2 2 5" xfId="1525"/>
    <cellStyle name="Comma 2 2 2 2 6" xfId="1526"/>
    <cellStyle name="Comma 2 2 2 2 7" xfId="1527"/>
    <cellStyle name="Comma 2 2 2 3" xfId="1528"/>
    <cellStyle name="Comma 2 2 2 3 2" xfId="1529"/>
    <cellStyle name="Comma 2 2 2 4" xfId="1530"/>
    <cellStyle name="Comma 2 2 2 5" xfId="1531"/>
    <cellStyle name="Comma 2 2 2 6" xfId="1532"/>
    <cellStyle name="Comma 2 2 2 7" xfId="1533"/>
    <cellStyle name="Comma 2 2 2 8" xfId="1534"/>
    <cellStyle name="Comma 2 2 2 9" xfId="1535"/>
    <cellStyle name="Comma 2 2 3" xfId="1536"/>
    <cellStyle name="Comma 2 2 3 10" xfId="1537"/>
    <cellStyle name="Comma 2 2 3 2" xfId="1538"/>
    <cellStyle name="Comma 2 2 3 2 2" xfId="1539"/>
    <cellStyle name="Comma 2 2 3 2 3" xfId="1540"/>
    <cellStyle name="Comma 2 2 3 2 4" xfId="1541"/>
    <cellStyle name="Comma 2 2 3 2 5" xfId="1542"/>
    <cellStyle name="Comma 2 2 3 2 6" xfId="1543"/>
    <cellStyle name="Comma 2 2 3 2 7" xfId="1544"/>
    <cellStyle name="Comma 2 2 3 3" xfId="1545"/>
    <cellStyle name="Comma 2 2 3 3 2" xfId="1546"/>
    <cellStyle name="Comma 2 2 3 4" xfId="1547"/>
    <cellStyle name="Comma 2 2 3 5" xfId="1548"/>
    <cellStyle name="Comma 2 2 3 6" xfId="1549"/>
    <cellStyle name="Comma 2 2 3 7" xfId="1550"/>
    <cellStyle name="Comma 2 2 3 8" xfId="1551"/>
    <cellStyle name="Comma 2 2 3 9" xfId="1552"/>
    <cellStyle name="Comma 2 2 4" xfId="1553"/>
    <cellStyle name="Comma 2 2 4 2" xfId="1554"/>
    <cellStyle name="Comma 2 2 4 3" xfId="1555"/>
    <cellStyle name="Comma 2 2 4 4" xfId="1556"/>
    <cellStyle name="Comma 2 2 4 5" xfId="1557"/>
    <cellStyle name="Comma 2 2 4 6" xfId="1558"/>
    <cellStyle name="Comma 2 2 4 7" xfId="1559"/>
    <cellStyle name="Comma 2 2 5" xfId="1560"/>
    <cellStyle name="Comma 2 2 5 2" xfId="1561"/>
    <cellStyle name="Comma 2 20" xfId="1562"/>
    <cellStyle name="Comma 2 20 2" xfId="1563"/>
    <cellStyle name="Comma 2 21" xfId="1564"/>
    <cellStyle name="Comma 2 22" xfId="1565"/>
    <cellStyle name="Comma 2 23" xfId="1566"/>
    <cellStyle name="Comma 2 24" xfId="1567"/>
    <cellStyle name="Comma 2 25" xfId="1568"/>
    <cellStyle name="Comma 2 26" xfId="1569"/>
    <cellStyle name="Comma 2 27" xfId="1570"/>
    <cellStyle name="Comma 2 28" xfId="1571"/>
    <cellStyle name="Comma 2 29" xfId="1572"/>
    <cellStyle name="Comma 2 3" xfId="1573"/>
    <cellStyle name="Comma 2 3 10" xfId="1574"/>
    <cellStyle name="Comma 2 3 11" xfId="1575"/>
    <cellStyle name="Comma 2 3 12" xfId="1576"/>
    <cellStyle name="Comma 2 3 13" xfId="1577"/>
    <cellStyle name="Comma 2 3 2" xfId="1578"/>
    <cellStyle name="Comma 2 3 2 10" xfId="1579"/>
    <cellStyle name="Comma 2 3 2 11" xfId="1580"/>
    <cellStyle name="Comma 2 3 2 12" xfId="1581"/>
    <cellStyle name="Comma 2 3 2 13" xfId="1582"/>
    <cellStyle name="Comma 2 3 2 2" xfId="1583"/>
    <cellStyle name="Comma 2 3 2 2 2" xfId="1584"/>
    <cellStyle name="Comma 2 3 2 2 3" xfId="1585"/>
    <cellStyle name="Comma 2 3 2 2 4" xfId="1586"/>
    <cellStyle name="Comma 2 3 2 2 5" xfId="1587"/>
    <cellStyle name="Comma 2 3 2 2 6" xfId="1588"/>
    <cellStyle name="Comma 2 3 2 2 7" xfId="1589"/>
    <cellStyle name="Comma 2 3 2 3" xfId="1590"/>
    <cellStyle name="Comma 2 3 2 3 2" xfId="1591"/>
    <cellStyle name="Comma 2 3 2 4" xfId="1592"/>
    <cellStyle name="Comma 2 3 2 5" xfId="1593"/>
    <cellStyle name="Comma 2 3 2 6" xfId="1594"/>
    <cellStyle name="Comma 2 3 2 7" xfId="1595"/>
    <cellStyle name="Comma 2 3 2 8" xfId="1596"/>
    <cellStyle name="Comma 2 3 2 9" xfId="1597"/>
    <cellStyle name="Comma 2 3 3" xfId="1598"/>
    <cellStyle name="Comma 2 3 3 2" xfId="1599"/>
    <cellStyle name="Comma 2 3 3 3" xfId="1600"/>
    <cellStyle name="Comma 2 3 3 4" xfId="1601"/>
    <cellStyle name="Comma 2 3 3 5" xfId="1602"/>
    <cellStyle name="Comma 2 3 3 6" xfId="1603"/>
    <cellStyle name="Comma 2 3 3 7" xfId="1604"/>
    <cellStyle name="Comma 2 3 4" xfId="1605"/>
    <cellStyle name="Comma 2 3 4 2" xfId="1606"/>
    <cellStyle name="Comma 2 3 5" xfId="1607"/>
    <cellStyle name="Comma 2 3 6" xfId="1608"/>
    <cellStyle name="Comma 2 3 7" xfId="1609"/>
    <cellStyle name="Comma 2 3 8" xfId="1610"/>
    <cellStyle name="Comma 2 3 9" xfId="1611"/>
    <cellStyle name="Comma 2 30" xfId="1612"/>
    <cellStyle name="Comma 2 31" xfId="1613"/>
    <cellStyle name="Comma 2 4" xfId="1614"/>
    <cellStyle name="Comma 2 4 10" xfId="1615"/>
    <cellStyle name="Comma 2 4 11" xfId="1616"/>
    <cellStyle name="Comma 2 4 12" xfId="1617"/>
    <cellStyle name="Comma 2 4 13" xfId="1618"/>
    <cellStyle name="Comma 2 4 2" xfId="1619"/>
    <cellStyle name="Comma 2 4 2 10" xfId="1620"/>
    <cellStyle name="Comma 2 4 2 11" xfId="1621"/>
    <cellStyle name="Comma 2 4 2 12" xfId="1622"/>
    <cellStyle name="Comma 2 4 2 13" xfId="1623"/>
    <cellStyle name="Comma 2 4 2 2" xfId="1624"/>
    <cellStyle name="Comma 2 4 2 2 2" xfId="1625"/>
    <cellStyle name="Comma 2 4 2 2 3" xfId="1626"/>
    <cellStyle name="Comma 2 4 2 2 4" xfId="1627"/>
    <cellStyle name="Comma 2 4 2 2 5" xfId="1628"/>
    <cellStyle name="Comma 2 4 2 2 6" xfId="1629"/>
    <cellStyle name="Comma 2 4 2 2 7" xfId="1630"/>
    <cellStyle name="Comma 2 4 2 3" xfId="1631"/>
    <cellStyle name="Comma 2 4 2 3 2" xfId="1632"/>
    <cellStyle name="Comma 2 4 2 4" xfId="1633"/>
    <cellStyle name="Comma 2 4 2 5" xfId="1634"/>
    <cellStyle name="Comma 2 4 2 6" xfId="1635"/>
    <cellStyle name="Comma 2 4 2 7" xfId="1636"/>
    <cellStyle name="Comma 2 4 2 8" xfId="1637"/>
    <cellStyle name="Comma 2 4 2 9" xfId="1638"/>
    <cellStyle name="Comma 2 4 3" xfId="1639"/>
    <cellStyle name="Comma 2 4 3 2" xfId="1640"/>
    <cellStyle name="Comma 2 4 3 3" xfId="1641"/>
    <cellStyle name="Comma 2 4 3 4" xfId="1642"/>
    <cellStyle name="Comma 2 4 3 5" xfId="1643"/>
    <cellStyle name="Comma 2 4 3 6" xfId="1644"/>
    <cellStyle name="Comma 2 4 3 7" xfId="1645"/>
    <cellStyle name="Comma 2 4 4" xfId="1646"/>
    <cellStyle name="Comma 2 4 4 2" xfId="1647"/>
    <cellStyle name="Comma 2 4 5" xfId="1648"/>
    <cellStyle name="Comma 2 4 6" xfId="1649"/>
    <cellStyle name="Comma 2 4 7" xfId="1650"/>
    <cellStyle name="Comma 2 4 8" xfId="1651"/>
    <cellStyle name="Comma 2 4 9" xfId="1652"/>
    <cellStyle name="Comma 2 5" xfId="1653"/>
    <cellStyle name="Comma 2 5 10" xfId="1654"/>
    <cellStyle name="Comma 2 5 11" xfId="1655"/>
    <cellStyle name="Comma 2 5 12" xfId="1656"/>
    <cellStyle name="Comma 2 5 13" xfId="1657"/>
    <cellStyle name="Comma 2 5 2" xfId="1658"/>
    <cellStyle name="Comma 2 5 2 10" xfId="1659"/>
    <cellStyle name="Comma 2 5 2 11" xfId="1660"/>
    <cellStyle name="Comma 2 5 2 12" xfId="1661"/>
    <cellStyle name="Comma 2 5 2 13" xfId="1662"/>
    <cellStyle name="Comma 2 5 2 2" xfId="1663"/>
    <cellStyle name="Comma 2 5 2 2 2" xfId="1664"/>
    <cellStyle name="Comma 2 5 2 2 3" xfId="1665"/>
    <cellStyle name="Comma 2 5 2 2 4" xfId="1666"/>
    <cellStyle name="Comma 2 5 2 2 5" xfId="1667"/>
    <cellStyle name="Comma 2 5 2 2 6" xfId="1668"/>
    <cellStyle name="Comma 2 5 2 2 7" xfId="1669"/>
    <cellStyle name="Comma 2 5 2 3" xfId="1670"/>
    <cellStyle name="Comma 2 5 2 3 2" xfId="1671"/>
    <cellStyle name="Comma 2 5 2 4" xfId="1672"/>
    <cellStyle name="Comma 2 5 2 5" xfId="1673"/>
    <cellStyle name="Comma 2 5 2 6" xfId="1674"/>
    <cellStyle name="Comma 2 5 2 7" xfId="1675"/>
    <cellStyle name="Comma 2 5 2 8" xfId="1676"/>
    <cellStyle name="Comma 2 5 2 9" xfId="1677"/>
    <cellStyle name="Comma 2 5 3" xfId="1678"/>
    <cellStyle name="Comma 2 5 3 2" xfId="1679"/>
    <cellStyle name="Comma 2 5 3 3" xfId="1680"/>
    <cellStyle name="Comma 2 5 3 4" xfId="1681"/>
    <cellStyle name="Comma 2 5 3 5" xfId="1682"/>
    <cellStyle name="Comma 2 5 3 6" xfId="1683"/>
    <cellStyle name="Comma 2 5 3 7" xfId="1684"/>
    <cellStyle name="Comma 2 5 4" xfId="1685"/>
    <cellStyle name="Comma 2 5 4 2" xfId="1686"/>
    <cellStyle name="Comma 2 5 5" xfId="1687"/>
    <cellStyle name="Comma 2 5 6" xfId="1688"/>
    <cellStyle name="Comma 2 5 7" xfId="1689"/>
    <cellStyle name="Comma 2 5 8" xfId="1690"/>
    <cellStyle name="Comma 2 5 9" xfId="1691"/>
    <cellStyle name="Comma 2 6" xfId="1692"/>
    <cellStyle name="Comma 2 6 10" xfId="1693"/>
    <cellStyle name="Comma 2 6 11" xfId="1694"/>
    <cellStyle name="Comma 2 6 12" xfId="1695"/>
    <cellStyle name="Comma 2 6 13" xfId="1696"/>
    <cellStyle name="Comma 2 6 2" xfId="1697"/>
    <cellStyle name="Comma 2 6 2 10" xfId="1698"/>
    <cellStyle name="Comma 2 6 2 11" xfId="1699"/>
    <cellStyle name="Comma 2 6 2 12" xfId="1700"/>
    <cellStyle name="Comma 2 6 2 13" xfId="1701"/>
    <cellStyle name="Comma 2 6 2 2" xfId="1702"/>
    <cellStyle name="Comma 2 6 2 2 2" xfId="1703"/>
    <cellStyle name="Comma 2 6 2 2 3" xfId="1704"/>
    <cellStyle name="Comma 2 6 2 2 4" xfId="1705"/>
    <cellStyle name="Comma 2 6 2 2 5" xfId="1706"/>
    <cellStyle name="Comma 2 6 2 2 6" xfId="1707"/>
    <cellStyle name="Comma 2 6 2 2 7" xfId="1708"/>
    <cellStyle name="Comma 2 6 2 3" xfId="1709"/>
    <cellStyle name="Comma 2 6 2 3 2" xfId="1710"/>
    <cellStyle name="Comma 2 6 2 4" xfId="1711"/>
    <cellStyle name="Comma 2 6 2 5" xfId="1712"/>
    <cellStyle name="Comma 2 6 2 6" xfId="1713"/>
    <cellStyle name="Comma 2 6 2 7" xfId="1714"/>
    <cellStyle name="Comma 2 6 2 8" xfId="1715"/>
    <cellStyle name="Comma 2 6 2 9" xfId="1716"/>
    <cellStyle name="Comma 2 6 3" xfId="1717"/>
    <cellStyle name="Comma 2 6 3 2" xfId="1718"/>
    <cellStyle name="Comma 2 6 3 3" xfId="1719"/>
    <cellStyle name="Comma 2 6 3 4" xfId="1720"/>
    <cellStyle name="Comma 2 6 3 5" xfId="1721"/>
    <cellStyle name="Comma 2 6 3 6" xfId="1722"/>
    <cellStyle name="Comma 2 6 3 7" xfId="1723"/>
    <cellStyle name="Comma 2 6 4" xfId="1724"/>
    <cellStyle name="Comma 2 6 4 2" xfId="1725"/>
    <cellStyle name="Comma 2 6 5" xfId="1726"/>
    <cellStyle name="Comma 2 6 6" xfId="1727"/>
    <cellStyle name="Comma 2 6 7" xfId="1728"/>
    <cellStyle name="Comma 2 6 8" xfId="1729"/>
    <cellStyle name="Comma 2 6 9" xfId="1730"/>
    <cellStyle name="Comma 2 7" xfId="1731"/>
    <cellStyle name="Comma 2 7 10" xfId="1732"/>
    <cellStyle name="Comma 2 7 11" xfId="1733"/>
    <cellStyle name="Comma 2 7 12" xfId="1734"/>
    <cellStyle name="Comma 2 7 13" xfId="1735"/>
    <cellStyle name="Comma 2 7 2" xfId="1736"/>
    <cellStyle name="Comma 2 7 2 10" xfId="1737"/>
    <cellStyle name="Comma 2 7 2 11" xfId="1738"/>
    <cellStyle name="Comma 2 7 2 12" xfId="1739"/>
    <cellStyle name="Comma 2 7 2 13" xfId="1740"/>
    <cellStyle name="Comma 2 7 2 2" xfId="1741"/>
    <cellStyle name="Comma 2 7 2 2 2" xfId="1742"/>
    <cellStyle name="Comma 2 7 2 2 3" xfId="1743"/>
    <cellStyle name="Comma 2 7 2 2 4" xfId="1744"/>
    <cellStyle name="Comma 2 7 2 2 5" xfId="1745"/>
    <cellStyle name="Comma 2 7 2 2 6" xfId="1746"/>
    <cellStyle name="Comma 2 7 2 2 7" xfId="1747"/>
    <cellStyle name="Comma 2 7 2 3" xfId="1748"/>
    <cellStyle name="Comma 2 7 2 3 2" xfId="1749"/>
    <cellStyle name="Comma 2 7 2 4" xfId="1750"/>
    <cellStyle name="Comma 2 7 2 5" xfId="1751"/>
    <cellStyle name="Comma 2 7 2 6" xfId="1752"/>
    <cellStyle name="Comma 2 7 2 7" xfId="1753"/>
    <cellStyle name="Comma 2 7 2 8" xfId="1754"/>
    <cellStyle name="Comma 2 7 2 9" xfId="1755"/>
    <cellStyle name="Comma 2 7 3" xfId="1756"/>
    <cellStyle name="Comma 2 7 3 2" xfId="1757"/>
    <cellStyle name="Comma 2 7 3 3" xfId="1758"/>
    <cellStyle name="Comma 2 7 3 4" xfId="1759"/>
    <cellStyle name="Comma 2 7 3 5" xfId="1760"/>
    <cellStyle name="Comma 2 7 3 6" xfId="1761"/>
    <cellStyle name="Comma 2 7 3 7" xfId="1762"/>
    <cellStyle name="Comma 2 7 4" xfId="1763"/>
    <cellStyle name="Comma 2 7 4 2" xfId="1764"/>
    <cellStyle name="Comma 2 7 5" xfId="1765"/>
    <cellStyle name="Comma 2 7 6" xfId="1766"/>
    <cellStyle name="Comma 2 7 7" xfId="1767"/>
    <cellStyle name="Comma 2 7 8" xfId="1768"/>
    <cellStyle name="Comma 2 7 9" xfId="1769"/>
    <cellStyle name="Comma 2 8" xfId="1770"/>
    <cellStyle name="Comma 2 8 10" xfId="1771"/>
    <cellStyle name="Comma 2 8 11" xfId="1772"/>
    <cellStyle name="Comma 2 8 12" xfId="1773"/>
    <cellStyle name="Comma 2 8 13" xfId="1774"/>
    <cellStyle name="Comma 2 8 2" xfId="1775"/>
    <cellStyle name="Comma 2 8 2 10" xfId="1776"/>
    <cellStyle name="Comma 2 8 2 11" xfId="1777"/>
    <cellStyle name="Comma 2 8 2 12" xfId="1778"/>
    <cellStyle name="Comma 2 8 2 13" xfId="1779"/>
    <cellStyle name="Comma 2 8 2 2" xfId="1780"/>
    <cellStyle name="Comma 2 8 2 2 2" xfId="1781"/>
    <cellStyle name="Comma 2 8 2 2 3" xfId="1782"/>
    <cellStyle name="Comma 2 8 2 2 4" xfId="1783"/>
    <cellStyle name="Comma 2 8 2 2 5" xfId="1784"/>
    <cellStyle name="Comma 2 8 2 2 6" xfId="1785"/>
    <cellStyle name="Comma 2 8 2 2 7" xfId="1786"/>
    <cellStyle name="Comma 2 8 2 3" xfId="1787"/>
    <cellStyle name="Comma 2 8 2 3 2" xfId="1788"/>
    <cellStyle name="Comma 2 8 2 4" xfId="1789"/>
    <cellStyle name="Comma 2 8 2 5" xfId="1790"/>
    <cellStyle name="Comma 2 8 2 6" xfId="1791"/>
    <cellStyle name="Comma 2 8 2 7" xfId="1792"/>
    <cellStyle name="Comma 2 8 2 8" xfId="1793"/>
    <cellStyle name="Comma 2 8 2 9" xfId="1794"/>
    <cellStyle name="Comma 2 8 3" xfId="1795"/>
    <cellStyle name="Comma 2 8 3 2" xfId="1796"/>
    <cellStyle name="Comma 2 8 3 3" xfId="1797"/>
    <cellStyle name="Comma 2 8 3 4" xfId="1798"/>
    <cellStyle name="Comma 2 8 3 5" xfId="1799"/>
    <cellStyle name="Comma 2 8 3 6" xfId="1800"/>
    <cellStyle name="Comma 2 8 3 7" xfId="1801"/>
    <cellStyle name="Comma 2 8 4" xfId="1802"/>
    <cellStyle name="Comma 2 8 4 2" xfId="1803"/>
    <cellStyle name="Comma 2 8 5" xfId="1804"/>
    <cellStyle name="Comma 2 8 6" xfId="1805"/>
    <cellStyle name="Comma 2 8 7" xfId="1806"/>
    <cellStyle name="Comma 2 8 8" xfId="1807"/>
    <cellStyle name="Comma 2 8 9" xfId="1808"/>
    <cellStyle name="Comma 2 9" xfId="1809"/>
    <cellStyle name="Comma 2 9 10" xfId="1810"/>
    <cellStyle name="Comma 2 9 11" xfId="1811"/>
    <cellStyle name="Comma 2 9 12" xfId="1812"/>
    <cellStyle name="Comma 2 9 13" xfId="1813"/>
    <cellStyle name="Comma 2 9 2" xfId="1814"/>
    <cellStyle name="Comma 2 9 2 10" xfId="1815"/>
    <cellStyle name="Comma 2 9 2 11" xfId="1816"/>
    <cellStyle name="Comma 2 9 2 12" xfId="1817"/>
    <cellStyle name="Comma 2 9 2 13" xfId="1818"/>
    <cellStyle name="Comma 2 9 2 2" xfId="1819"/>
    <cellStyle name="Comma 2 9 2 2 2" xfId="1820"/>
    <cellStyle name="Comma 2 9 2 2 3" xfId="1821"/>
    <cellStyle name="Comma 2 9 2 2 4" xfId="1822"/>
    <cellStyle name="Comma 2 9 2 2 5" xfId="1823"/>
    <cellStyle name="Comma 2 9 2 2 6" xfId="1824"/>
    <cellStyle name="Comma 2 9 2 2 7" xfId="1825"/>
    <cellStyle name="Comma 2 9 2 3" xfId="1826"/>
    <cellStyle name="Comma 2 9 2 3 2" xfId="1827"/>
    <cellStyle name="Comma 2 9 2 4" xfId="1828"/>
    <cellStyle name="Comma 2 9 2 5" xfId="1829"/>
    <cellStyle name="Comma 2 9 2 6" xfId="1830"/>
    <cellStyle name="Comma 2 9 2 7" xfId="1831"/>
    <cellStyle name="Comma 2 9 2 8" xfId="1832"/>
    <cellStyle name="Comma 2 9 2 9" xfId="1833"/>
    <cellStyle name="Comma 2 9 3" xfId="1834"/>
    <cellStyle name="Comma 2 9 3 2" xfId="1835"/>
    <cellStyle name="Comma 2 9 3 3" xfId="1836"/>
    <cellStyle name="Comma 2 9 3 4" xfId="1837"/>
    <cellStyle name="Comma 2 9 3 5" xfId="1838"/>
    <cellStyle name="Comma 2 9 3 6" xfId="1839"/>
    <cellStyle name="Comma 2 9 3 7" xfId="1840"/>
    <cellStyle name="Comma 2 9 4" xfId="1841"/>
    <cellStyle name="Comma 2 9 4 2" xfId="1842"/>
    <cellStyle name="Comma 2 9 5" xfId="1843"/>
    <cellStyle name="Comma 2 9 6" xfId="1844"/>
    <cellStyle name="Comma 2 9 7" xfId="1845"/>
    <cellStyle name="Comma 2 9 8" xfId="1846"/>
    <cellStyle name="Comma 2 9 9" xfId="1847"/>
    <cellStyle name="Comma 20" xfId="1848"/>
    <cellStyle name="Comma 21" xfId="1849"/>
    <cellStyle name="Comma 22" xfId="1850"/>
    <cellStyle name="Comma 23" xfId="1851"/>
    <cellStyle name="Comma 24" xfId="1852"/>
    <cellStyle name="Comma 25" xfId="1853"/>
    <cellStyle name="Comma 26" xfId="1854"/>
    <cellStyle name="Comma 27" xfId="1855"/>
    <cellStyle name="Comma 28" xfId="1856"/>
    <cellStyle name="Comma 29" xfId="1857"/>
    <cellStyle name="Comma 3" xfId="1858"/>
    <cellStyle name="Comma 3 10" xfId="1859"/>
    <cellStyle name="Comma 3 11" xfId="1860"/>
    <cellStyle name="Comma 3 12" xfId="1861"/>
    <cellStyle name="Comma 3 13" xfId="1862"/>
    <cellStyle name="Comma 3 14" xfId="1863"/>
    <cellStyle name="Comma 3 2" xfId="1864"/>
    <cellStyle name="Comma 3 2 2" xfId="1865"/>
    <cellStyle name="Comma 3 2 3" xfId="1866"/>
    <cellStyle name="Comma 3 2 4" xfId="1867"/>
    <cellStyle name="Comma 3 2 5" xfId="1868"/>
    <cellStyle name="Comma 3 2 6" xfId="1869"/>
    <cellStyle name="Comma 3 2 7" xfId="1870"/>
    <cellStyle name="Comma 3 3" xfId="1871"/>
    <cellStyle name="Comma 3 3 2" xfId="1872"/>
    <cellStyle name="Comma 3 4" xfId="1873"/>
    <cellStyle name="Comma 3 5" xfId="1874"/>
    <cellStyle name="Comma 3 6" xfId="1875"/>
    <cellStyle name="Comma 3 7" xfId="1876"/>
    <cellStyle name="Comma 3 8" xfId="1877"/>
    <cellStyle name="Comma 3 9" xfId="1878"/>
    <cellStyle name="Comma 30" xfId="1879"/>
    <cellStyle name="Comma 30 10" xfId="1880"/>
    <cellStyle name="Comma 30 11" xfId="1881"/>
    <cellStyle name="Comma 30 2" xfId="1882"/>
    <cellStyle name="Comma 30 2 2" xfId="1883"/>
    <cellStyle name="Comma 30 2 3" xfId="1884"/>
    <cellStyle name="Comma 30 2 4" xfId="1885"/>
    <cellStyle name="Comma 30 2 5" xfId="1886"/>
    <cellStyle name="Comma 30 2 6" xfId="1887"/>
    <cellStyle name="Comma 30 2 7" xfId="1888"/>
    <cellStyle name="Comma 30 3" xfId="1889"/>
    <cellStyle name="Comma 30 3 2" xfId="1890"/>
    <cellStyle name="Comma 30 4" xfId="1891"/>
    <cellStyle name="Comma 30 5" xfId="1892"/>
    <cellStyle name="Comma 30 6" xfId="1893"/>
    <cellStyle name="Comma 30 7" xfId="1894"/>
    <cellStyle name="Comma 30 8" xfId="1895"/>
    <cellStyle name="Comma 30 9" xfId="1896"/>
    <cellStyle name="Comma 31" xfId="1897"/>
    <cellStyle name="Comma 31 10" xfId="1898"/>
    <cellStyle name="Comma 31 11" xfId="1899"/>
    <cellStyle name="Comma 31 12" xfId="1900"/>
    <cellStyle name="Comma 31 2" xfId="1901"/>
    <cellStyle name="Comma 31 2 2" xfId="1902"/>
    <cellStyle name="Comma 31 2 3" xfId="1903"/>
    <cellStyle name="Comma 31 2 4" xfId="1904"/>
    <cellStyle name="Comma 31 2 5" xfId="1905"/>
    <cellStyle name="Comma 31 2 6" xfId="1906"/>
    <cellStyle name="Comma 31 2 7" xfId="1907"/>
    <cellStyle name="Comma 31 3" xfId="1908"/>
    <cellStyle name="Comma 31 3 2" xfId="1909"/>
    <cellStyle name="Comma 31 4" xfId="1910"/>
    <cellStyle name="Comma 31 5" xfId="1911"/>
    <cellStyle name="Comma 31 6" xfId="1912"/>
    <cellStyle name="Comma 31 7" xfId="1913"/>
    <cellStyle name="Comma 31 8" xfId="1914"/>
    <cellStyle name="Comma 31 9" xfId="1915"/>
    <cellStyle name="Comma 32" xfId="1916"/>
    <cellStyle name="Comma 32 10" xfId="1917"/>
    <cellStyle name="Comma 32 11" xfId="1918"/>
    <cellStyle name="Comma 32 12" xfId="1919"/>
    <cellStyle name="Comma 32 2" xfId="1920"/>
    <cellStyle name="Comma 32 2 2" xfId="1921"/>
    <cellStyle name="Comma 32 2 3" xfId="1922"/>
    <cellStyle name="Comma 32 2 4" xfId="1923"/>
    <cellStyle name="Comma 32 2 5" xfId="1924"/>
    <cellStyle name="Comma 32 2 6" xfId="1925"/>
    <cellStyle name="Comma 32 2 7" xfId="1926"/>
    <cellStyle name="Comma 32 3" xfId="1927"/>
    <cellStyle name="Comma 32 3 2" xfId="1928"/>
    <cellStyle name="Comma 32 4" xfId="1929"/>
    <cellStyle name="Comma 32 5" xfId="1930"/>
    <cellStyle name="Comma 32 6" xfId="1931"/>
    <cellStyle name="Comma 32 7" xfId="1932"/>
    <cellStyle name="Comma 32 8" xfId="1933"/>
    <cellStyle name="Comma 32 9" xfId="1934"/>
    <cellStyle name="Comma 33" xfId="1935"/>
    <cellStyle name="Comma 34" xfId="1936"/>
    <cellStyle name="Comma 35" xfId="1937"/>
    <cellStyle name="Comma 36" xfId="1938"/>
    <cellStyle name="Comma 37" xfId="1939"/>
    <cellStyle name="Comma 38" xfId="1940"/>
    <cellStyle name="Comma 39" xfId="1941"/>
    <cellStyle name="Comma 4" xfId="1942"/>
    <cellStyle name="Comma 4 10" xfId="1943"/>
    <cellStyle name="Comma 4 11" xfId="1944"/>
    <cellStyle name="Comma 4 2" xfId="1945"/>
    <cellStyle name="Comma 4 2 2" xfId="1946"/>
    <cellStyle name="Comma 4 2 3" xfId="1947"/>
    <cellStyle name="Comma 4 2 4" xfId="1948"/>
    <cellStyle name="Comma 4 2 5" xfId="1949"/>
    <cellStyle name="Comma 4 2 6" xfId="1950"/>
    <cellStyle name="Comma 4 2 7" xfId="1951"/>
    <cellStyle name="Comma 4 3" xfId="1952"/>
    <cellStyle name="Comma 4 3 2" xfId="1953"/>
    <cellStyle name="Comma 4 4" xfId="1954"/>
    <cellStyle name="Comma 4 5" xfId="1955"/>
    <cellStyle name="Comma 4 6" xfId="1956"/>
    <cellStyle name="Comma 4 7" xfId="1957"/>
    <cellStyle name="Comma 4 8" xfId="1958"/>
    <cellStyle name="Comma 4 9" xfId="1959"/>
    <cellStyle name="Comma 40" xfId="1960"/>
    <cellStyle name="Comma 41" xfId="1961"/>
    <cellStyle name="Comma 42" xfId="1962"/>
    <cellStyle name="Comma 43" xfId="1963"/>
    <cellStyle name="Comma 44" xfId="1964"/>
    <cellStyle name="Comma 45" xfId="1965"/>
    <cellStyle name="Comma 46" xfId="1966"/>
    <cellStyle name="Comma 47" xfId="1967"/>
    <cellStyle name="Comma 48" xfId="1968"/>
    <cellStyle name="Comma 49" xfId="1969"/>
    <cellStyle name="Comma 5" xfId="1970"/>
    <cellStyle name="Comma 5 2" xfId="1971"/>
    <cellStyle name="Comma 5 2 2" xfId="1972"/>
    <cellStyle name="Comma 5 2 2 2" xfId="1973"/>
    <cellStyle name="Comma 5 2 2 3" xfId="1974"/>
    <cellStyle name="Comma 5 2 2 4" xfId="1975"/>
    <cellStyle name="Comma 5 2 2 5" xfId="1976"/>
    <cellStyle name="Comma 5 2 2 6" xfId="1977"/>
    <cellStyle name="Comma 5 2 3" xfId="1978"/>
    <cellStyle name="Comma 5 3" xfId="1979"/>
    <cellStyle name="Comma 5 3 2" xfId="1980"/>
    <cellStyle name="Comma 5 3 3" xfId="1981"/>
    <cellStyle name="Comma 5 3 4" xfId="1982"/>
    <cellStyle name="Comma 5 3 5" xfId="1983"/>
    <cellStyle name="Comma 5 3 6" xfId="1984"/>
    <cellStyle name="Comma 5 3 7" xfId="1985"/>
    <cellStyle name="Comma 5 4" xfId="1986"/>
    <cellStyle name="Comma 50" xfId="1987"/>
    <cellStyle name="Comma 51" xfId="1988"/>
    <cellStyle name="Comma 52" xfId="1989"/>
    <cellStyle name="Comma 53" xfId="1990"/>
    <cellStyle name="Comma 54" xfId="1991"/>
    <cellStyle name="Comma 55" xfId="1992"/>
    <cellStyle name="Comma 56" xfId="1993"/>
    <cellStyle name="Comma 57" xfId="1994"/>
    <cellStyle name="Comma 58" xfId="1995"/>
    <cellStyle name="Comma 59" xfId="1996"/>
    <cellStyle name="Comma 6" xfId="1997"/>
    <cellStyle name="Comma 6 10" xfId="1998"/>
    <cellStyle name="Comma 6 2" xfId="1999"/>
    <cellStyle name="Comma 6 2 2" xfId="2000"/>
    <cellStyle name="Comma 6 2 3" xfId="2001"/>
    <cellStyle name="Comma 6 2 4" xfId="2002"/>
    <cellStyle name="Comma 6 2 5" xfId="2003"/>
    <cellStyle name="Comma 6 2 6" xfId="2004"/>
    <cellStyle name="Comma 6 2 7" xfId="2005"/>
    <cellStyle name="Comma 6 3" xfId="2006"/>
    <cellStyle name="Comma 6 3 2" xfId="2007"/>
    <cellStyle name="Comma 6 4" xfId="2008"/>
    <cellStyle name="Comma 6 5" xfId="2009"/>
    <cellStyle name="Comma 6 6" xfId="2010"/>
    <cellStyle name="Comma 6 7" xfId="2011"/>
    <cellStyle name="Comma 6 8" xfId="2012"/>
    <cellStyle name="Comma 6 9" xfId="2013"/>
    <cellStyle name="Comma 60" xfId="2014"/>
    <cellStyle name="Comma 61" xfId="2015"/>
    <cellStyle name="Comma 62" xfId="2016"/>
    <cellStyle name="Comma 63" xfId="2017"/>
    <cellStyle name="Comma 64" xfId="2018"/>
    <cellStyle name="Comma 65" xfId="2019"/>
    <cellStyle name="Comma 66" xfId="2020"/>
    <cellStyle name="Comma 67" xfId="2021"/>
    <cellStyle name="Comma 68" xfId="2022"/>
    <cellStyle name="Comma 69" xfId="2023"/>
    <cellStyle name="Comma 7" xfId="2024"/>
    <cellStyle name="Comma 7 2" xfId="2025"/>
    <cellStyle name="Comma 7 2 2" xfId="2026"/>
    <cellStyle name="Comma 7 2 3" xfId="2027"/>
    <cellStyle name="Comma 7 2 4" xfId="2028"/>
    <cellStyle name="Comma 7 2 5" xfId="2029"/>
    <cellStyle name="Comma 7 2 6" xfId="2030"/>
    <cellStyle name="Comma 7 2 7" xfId="2031"/>
    <cellStyle name="Comma 7 3" xfId="2032"/>
    <cellStyle name="Comma 70" xfId="2033"/>
    <cellStyle name="Comma 71" xfId="2034"/>
    <cellStyle name="Comma 72" xfId="2035"/>
    <cellStyle name="Comma 73" xfId="2036"/>
    <cellStyle name="Comma 74" xfId="2037"/>
    <cellStyle name="Comma 75" xfId="2038"/>
    <cellStyle name="Comma 76" xfId="2039"/>
    <cellStyle name="Comma 77" xfId="2040"/>
    <cellStyle name="Comma 78" xfId="2041"/>
    <cellStyle name="Comma 8" xfId="2042"/>
    <cellStyle name="Comma 8 2" xfId="2043"/>
    <cellStyle name="Comma 9" xfId="2044"/>
    <cellStyle name="Comma 9 2" xfId="2045"/>
    <cellStyle name="Comma 9 2 2" xfId="2046"/>
    <cellStyle name="Comma 9 2 3" xfId="2047"/>
    <cellStyle name="Comma 9 2 4" xfId="2048"/>
    <cellStyle name="Comma 9 2 5" xfId="2049"/>
    <cellStyle name="Comma 9 2 6" xfId="2050"/>
    <cellStyle name="Comma 9 2 7" xfId="2051"/>
    <cellStyle name="Comma 9 3" xfId="2052"/>
    <cellStyle name="Currency" xfId="2053"/>
    <cellStyle name="Currency [0]" xfId="2054"/>
    <cellStyle name="Currency [0] 2" xfId="2055"/>
    <cellStyle name="Currency [0] 3" xfId="2056"/>
    <cellStyle name="Currency [0] 3 10" xfId="2057"/>
    <cellStyle name="Currency [0] 3 11" xfId="2058"/>
    <cellStyle name="Currency [0] 3 12" xfId="2059"/>
    <cellStyle name="Currency [0] 3 13" xfId="2060"/>
    <cellStyle name="Currency [0] 3 2" xfId="2061"/>
    <cellStyle name="Currency [0] 3 2 10" xfId="2062"/>
    <cellStyle name="Currency [0] 3 2 11" xfId="2063"/>
    <cellStyle name="Currency [0] 3 2 12" xfId="2064"/>
    <cellStyle name="Currency [0] 3 2 13" xfId="2065"/>
    <cellStyle name="Currency [0] 3 2 2" xfId="2066"/>
    <cellStyle name="Currency [0] 3 2 2 2" xfId="2067"/>
    <cellStyle name="Currency [0] 3 2 2 3" xfId="2068"/>
    <cellStyle name="Currency [0] 3 2 2 4" xfId="2069"/>
    <cellStyle name="Currency [0] 3 2 2 5" xfId="2070"/>
    <cellStyle name="Currency [0] 3 2 2 6" xfId="2071"/>
    <cellStyle name="Currency [0] 3 2 2 7" xfId="2072"/>
    <cellStyle name="Currency [0] 3 2 3" xfId="2073"/>
    <cellStyle name="Currency [0] 3 2 3 2" xfId="2074"/>
    <cellStyle name="Currency [0] 3 2 4" xfId="2075"/>
    <cellStyle name="Currency [0] 3 2 5" xfId="2076"/>
    <cellStyle name="Currency [0] 3 2 6" xfId="2077"/>
    <cellStyle name="Currency [0] 3 2 7" xfId="2078"/>
    <cellStyle name="Currency [0] 3 2 8" xfId="2079"/>
    <cellStyle name="Currency [0] 3 2 9" xfId="2080"/>
    <cellStyle name="Currency [0] 3 3" xfId="2081"/>
    <cellStyle name="Currency [0] 3 3 2" xfId="2082"/>
    <cellStyle name="Currency [0] 3 3 3" xfId="2083"/>
    <cellStyle name="Currency [0] 3 3 4" xfId="2084"/>
    <cellStyle name="Currency [0] 3 3 5" xfId="2085"/>
    <cellStyle name="Currency [0] 3 3 6" xfId="2086"/>
    <cellStyle name="Currency [0] 3 3 7" xfId="2087"/>
    <cellStyle name="Currency [0] 3 4" xfId="2088"/>
    <cellStyle name="Currency [0] 3 4 2" xfId="2089"/>
    <cellStyle name="Currency [0] 3 5" xfId="2090"/>
    <cellStyle name="Currency [0] 3 6" xfId="2091"/>
    <cellStyle name="Currency [0] 3 7" xfId="2092"/>
    <cellStyle name="Currency [0] 3 8" xfId="2093"/>
    <cellStyle name="Currency [0] 3 9" xfId="2094"/>
    <cellStyle name="Currency 2" xfId="2095"/>
    <cellStyle name="Currency 3" xfId="2096"/>
    <cellStyle name="Currency 3 10" xfId="2097"/>
    <cellStyle name="Currency 3 11" xfId="2098"/>
    <cellStyle name="Currency 3 12" xfId="2099"/>
    <cellStyle name="Currency 3 13" xfId="2100"/>
    <cellStyle name="Currency 3 2" xfId="2101"/>
    <cellStyle name="Currency 3 2 10" xfId="2102"/>
    <cellStyle name="Currency 3 2 11" xfId="2103"/>
    <cellStyle name="Currency 3 2 12" xfId="2104"/>
    <cellStyle name="Currency 3 2 13" xfId="2105"/>
    <cellStyle name="Currency 3 2 2" xfId="2106"/>
    <cellStyle name="Currency 3 2 2 2" xfId="2107"/>
    <cellStyle name="Currency 3 2 2 3" xfId="2108"/>
    <cellStyle name="Currency 3 2 2 4" xfId="2109"/>
    <cellStyle name="Currency 3 2 2 5" xfId="2110"/>
    <cellStyle name="Currency 3 2 2 6" xfId="2111"/>
    <cellStyle name="Currency 3 2 2 7" xfId="2112"/>
    <cellStyle name="Currency 3 2 3" xfId="2113"/>
    <cellStyle name="Currency 3 2 3 2" xfId="2114"/>
    <cellStyle name="Currency 3 2 4" xfId="2115"/>
    <cellStyle name="Currency 3 2 5" xfId="2116"/>
    <cellStyle name="Currency 3 2 6" xfId="2117"/>
    <cellStyle name="Currency 3 2 7" xfId="2118"/>
    <cellStyle name="Currency 3 2 8" xfId="2119"/>
    <cellStyle name="Currency 3 2 9" xfId="2120"/>
    <cellStyle name="Currency 3 3" xfId="2121"/>
    <cellStyle name="Currency 3 3 2" xfId="2122"/>
    <cellStyle name="Currency 3 3 3" xfId="2123"/>
    <cellStyle name="Currency 3 3 4" xfId="2124"/>
    <cellStyle name="Currency 3 3 5" xfId="2125"/>
    <cellStyle name="Currency 3 3 6" xfId="2126"/>
    <cellStyle name="Currency 3 3 7" xfId="2127"/>
    <cellStyle name="Currency 3 4" xfId="2128"/>
    <cellStyle name="Currency 3 4 2" xfId="2129"/>
    <cellStyle name="Currency 3 5" xfId="2130"/>
    <cellStyle name="Currency 3 6" xfId="2131"/>
    <cellStyle name="Currency 3 7" xfId="2132"/>
    <cellStyle name="Currency 3 8" xfId="2133"/>
    <cellStyle name="Currency 3 9" xfId="2134"/>
    <cellStyle name="Explanatory Text" xfId="2135"/>
    <cellStyle name="Explanatory Text 2" xfId="2136"/>
    <cellStyle name="Explanatory Text 3" xfId="2137"/>
    <cellStyle name="Explanatory Text 4" xfId="2138"/>
    <cellStyle name="Followed Hyperlink" xfId="2139"/>
    <cellStyle name="Good" xfId="2140"/>
    <cellStyle name="Good 2" xfId="2141"/>
    <cellStyle name="Good 3" xfId="2142"/>
    <cellStyle name="Good 4" xfId="2143"/>
    <cellStyle name="Heading 1" xfId="2144"/>
    <cellStyle name="Heading 1 2" xfId="2145"/>
    <cellStyle name="Heading 1 3" xfId="2146"/>
    <cellStyle name="Heading 1 4" xfId="2147"/>
    <cellStyle name="Heading 2" xfId="2148"/>
    <cellStyle name="Heading 2 2" xfId="2149"/>
    <cellStyle name="Heading 2 3" xfId="2150"/>
    <cellStyle name="Heading 2 4" xfId="2151"/>
    <cellStyle name="Heading 3" xfId="2152"/>
    <cellStyle name="Heading 3 2" xfId="2153"/>
    <cellStyle name="Heading 3 3" xfId="2154"/>
    <cellStyle name="Heading 3 4" xfId="2155"/>
    <cellStyle name="Heading 4" xfId="2156"/>
    <cellStyle name="Heading 4 2" xfId="2157"/>
    <cellStyle name="Heading 4 3" xfId="2158"/>
    <cellStyle name="Heading 4 4" xfId="2159"/>
    <cellStyle name="Hyperlink" xfId="2160"/>
    <cellStyle name="Hyperlink 2" xfId="2161"/>
    <cellStyle name="Hyperlink 3" xfId="2162"/>
    <cellStyle name="Input" xfId="2163"/>
    <cellStyle name="Input 2" xfId="2164"/>
    <cellStyle name="Input 3" xfId="2165"/>
    <cellStyle name="Input 4" xfId="2166"/>
    <cellStyle name="Linked Cell" xfId="2167"/>
    <cellStyle name="Linked Cell 2" xfId="2168"/>
    <cellStyle name="Linked Cell 3" xfId="2169"/>
    <cellStyle name="Linked Cell 4" xfId="2170"/>
    <cellStyle name="Neutral" xfId="2171"/>
    <cellStyle name="Neutral 2" xfId="2172"/>
    <cellStyle name="Neutral 3" xfId="2173"/>
    <cellStyle name="Neutral 4" xfId="2174"/>
    <cellStyle name="Normal - Style1" xfId="2175"/>
    <cellStyle name="Normal - Style1 2" xfId="2176"/>
    <cellStyle name="Normal - Style1 2 2" xfId="2177"/>
    <cellStyle name="Normal - Style2" xfId="2178"/>
    <cellStyle name="Normal - Style2 2" xfId="2179"/>
    <cellStyle name="Normal - Style2 2 2" xfId="2180"/>
    <cellStyle name="Normal - Style3" xfId="2181"/>
    <cellStyle name="Normal - Style3 2" xfId="2182"/>
    <cellStyle name="Normal - Style3 2 2" xfId="2183"/>
    <cellStyle name="Normal - Style4" xfId="2184"/>
    <cellStyle name="Normal - Style4 2" xfId="2185"/>
    <cellStyle name="Normal - Style4 2 2" xfId="2186"/>
    <cellStyle name="Normal - Style5" xfId="2187"/>
    <cellStyle name="Normal - Style5 2" xfId="2188"/>
    <cellStyle name="Normal - Style5 2 2" xfId="2189"/>
    <cellStyle name="Normal - Style6" xfId="2190"/>
    <cellStyle name="Normal - Style6 2" xfId="2191"/>
    <cellStyle name="Normal - Style6 2 2" xfId="2192"/>
    <cellStyle name="Normal - Style7" xfId="2193"/>
    <cellStyle name="Normal - Style7 2" xfId="2194"/>
    <cellStyle name="Normal - Style7 2 2" xfId="2195"/>
    <cellStyle name="Normal - Style8" xfId="2196"/>
    <cellStyle name="Normal - Style8 2" xfId="2197"/>
    <cellStyle name="Normal - Style8 2 2" xfId="2198"/>
    <cellStyle name="Normal 10" xfId="2199"/>
    <cellStyle name="Normal 10 2" xfId="2200"/>
    <cellStyle name="Normal 10 3" xfId="2201"/>
    <cellStyle name="Normal 10 4" xfId="2202"/>
    <cellStyle name="Normal 10 4 2" xfId="2203"/>
    <cellStyle name="Normal 104" xfId="2204"/>
    <cellStyle name="Normal 11" xfId="2205"/>
    <cellStyle name="Normal 11 2" xfId="2206"/>
    <cellStyle name="Normal 11 3" xfId="2207"/>
    <cellStyle name="Normal 11 4" xfId="2208"/>
    <cellStyle name="Normal 11 4 2" xfId="2209"/>
    <cellStyle name="Normal 12" xfId="2210"/>
    <cellStyle name="Normal 12 2" xfId="2211"/>
    <cellStyle name="Normal 12 3" xfId="2212"/>
    <cellStyle name="Normal 12 3 2" xfId="2213"/>
    <cellStyle name="Normal 12 4" xfId="2214"/>
    <cellStyle name="Normal 13" xfId="2215"/>
    <cellStyle name="Normal 13 2" xfId="2216"/>
    <cellStyle name="Normal 14" xfId="2217"/>
    <cellStyle name="Normal 15" xfId="2218"/>
    <cellStyle name="Normal 15 2" xfId="2219"/>
    <cellStyle name="Normal 16" xfId="2220"/>
    <cellStyle name="Normal 16 2" xfId="2221"/>
    <cellStyle name="Normal 17" xfId="2222"/>
    <cellStyle name="Normal 17 2" xfId="2223"/>
    <cellStyle name="Normal 17 3" xfId="2224"/>
    <cellStyle name="Normal 18" xfId="2225"/>
    <cellStyle name="Normal 18 2" xfId="2226"/>
    <cellStyle name="Normal 18 3" xfId="2227"/>
    <cellStyle name="Normal 18 4" xfId="2228"/>
    <cellStyle name="Normal 19" xfId="2229"/>
    <cellStyle name="Normal 2" xfId="2230"/>
    <cellStyle name="Normal 2 10" xfId="2231"/>
    <cellStyle name="Normal 2 10 2" xfId="2232"/>
    <cellStyle name="Normal 2 11" xfId="2233"/>
    <cellStyle name="Normal 2 12" xfId="2234"/>
    <cellStyle name="Normal 2 13" xfId="2235"/>
    <cellStyle name="Normal 2 13 2" xfId="2236"/>
    <cellStyle name="Normal 2 14" xfId="2237"/>
    <cellStyle name="Normal 2 15" xfId="2238"/>
    <cellStyle name="Normal 2 16" xfId="2239"/>
    <cellStyle name="Normal 2 16 2" xfId="2240"/>
    <cellStyle name="Normal 2 17" xfId="2241"/>
    <cellStyle name="Normal 2 2" xfId="2242"/>
    <cellStyle name="Normal 2 2 2" xfId="2243"/>
    <cellStyle name="Normal 2 2 2 10" xfId="2244"/>
    <cellStyle name="Normal 2 2 2 11" xfId="2245"/>
    <cellStyle name="Normal 2 2 2 12" xfId="2246"/>
    <cellStyle name="Normal 2 2 2 13" xfId="2247"/>
    <cellStyle name="Normal 2 2 2 14" xfId="2248"/>
    <cellStyle name="Normal 2 2 2 2" xfId="2249"/>
    <cellStyle name="Normal 2 2 2 3" xfId="2250"/>
    <cellStyle name="Normal 2 2 2 4" xfId="2251"/>
    <cellStyle name="Normal 2 2 2 5" xfId="2252"/>
    <cellStyle name="Normal 2 2 2 6" xfId="2253"/>
    <cellStyle name="Normal 2 2 2 7" xfId="2254"/>
    <cellStyle name="Normal 2 2 2 8" xfId="2255"/>
    <cellStyle name="Normal 2 2 2 9" xfId="2256"/>
    <cellStyle name="Normal 2 2 3" xfId="2257"/>
    <cellStyle name="Normal 2 2 3 2" xfId="2258"/>
    <cellStyle name="Normal 2 2 3 2 2" xfId="2259"/>
    <cellStyle name="Normal 2 2 4" xfId="2260"/>
    <cellStyle name="Normal 2 2 5" xfId="2261"/>
    <cellStyle name="Normal 2 2 6" xfId="2262"/>
    <cellStyle name="Normal 2 2 7" xfId="2263"/>
    <cellStyle name="Normal 2 2 8" xfId="2264"/>
    <cellStyle name="Normal 2 2 9" xfId="2265"/>
    <cellStyle name="Normal 2 3" xfId="2266"/>
    <cellStyle name="Normal 2 3 2" xfId="2267"/>
    <cellStyle name="Normal 2 3 3" xfId="2268"/>
    <cellStyle name="Normal 2 3 4" xfId="2269"/>
    <cellStyle name="Normal 2 4" xfId="2270"/>
    <cellStyle name="Normal 2 4 2" xfId="2271"/>
    <cellStyle name="Normal 2 4 3" xfId="2272"/>
    <cellStyle name="Normal 2 5" xfId="2273"/>
    <cellStyle name="Normal 2 5 2" xfId="2274"/>
    <cellStyle name="Normal 2 5 3" xfId="2275"/>
    <cellStyle name="Normal 2 6" xfId="2276"/>
    <cellStyle name="Normal 2 6 2" xfId="2277"/>
    <cellStyle name="Normal 2 7" xfId="2278"/>
    <cellStyle name="Normal 2 7 2" xfId="2279"/>
    <cellStyle name="Normal 2 8" xfId="2280"/>
    <cellStyle name="Normal 2 8 2" xfId="2281"/>
    <cellStyle name="Normal 2 9" xfId="2282"/>
    <cellStyle name="Normal 20" xfId="2283"/>
    <cellStyle name="Normal 20 2" xfId="2284"/>
    <cellStyle name="Normal 21" xfId="2285"/>
    <cellStyle name="Normal 21 2" xfId="2286"/>
    <cellStyle name="Normal 22" xfId="2287"/>
    <cellStyle name="Normal 23" xfId="2288"/>
    <cellStyle name="Normal 24" xfId="2289"/>
    <cellStyle name="Normal 25" xfId="2290"/>
    <cellStyle name="Normal 26" xfId="2291"/>
    <cellStyle name="Normal 27" xfId="2292"/>
    <cellStyle name="Normal 27 2" xfId="2293"/>
    <cellStyle name="Normal 28" xfId="2294"/>
    <cellStyle name="Normal 29" xfId="2295"/>
    <cellStyle name="Normal 3" xfId="2296"/>
    <cellStyle name="Normal 3 10" xfId="2297"/>
    <cellStyle name="Normal 3 11" xfId="2298"/>
    <cellStyle name="Normal 3 12" xfId="2299"/>
    <cellStyle name="Normal 3 13" xfId="2300"/>
    <cellStyle name="Normal 3 14" xfId="2301"/>
    <cellStyle name="Normal 3 15" xfId="2302"/>
    <cellStyle name="Normal 3 16" xfId="2303"/>
    <cellStyle name="Normal 3 17" xfId="2304"/>
    <cellStyle name="Normal 3 18" xfId="2305"/>
    <cellStyle name="Normal 3 19" xfId="2306"/>
    <cellStyle name="Normal 3 2" xfId="2307"/>
    <cellStyle name="Normal 3 20" xfId="2308"/>
    <cellStyle name="Normal 3 21" xfId="2309"/>
    <cellStyle name="Normal 3 22" xfId="2310"/>
    <cellStyle name="Normal 3 23" xfId="2311"/>
    <cellStyle name="Normal 3 24" xfId="2312"/>
    <cellStyle name="Normal 3 25" xfId="2313"/>
    <cellStyle name="Normal 3 26" xfId="2314"/>
    <cellStyle name="Normal 3 27" xfId="2315"/>
    <cellStyle name="Normal 3 28" xfId="2316"/>
    <cellStyle name="Normal 3 29" xfId="2317"/>
    <cellStyle name="Normal 3 3" xfId="2318"/>
    <cellStyle name="Normal 3 4" xfId="2319"/>
    <cellStyle name="Normal 3 5" xfId="2320"/>
    <cellStyle name="Normal 3 6" xfId="2321"/>
    <cellStyle name="Normal 3 7" xfId="2322"/>
    <cellStyle name="Normal 3 8" xfId="2323"/>
    <cellStyle name="Normal 3 9" xfId="2324"/>
    <cellStyle name="Normal 30" xfId="2325"/>
    <cellStyle name="Normal 31" xfId="2326"/>
    <cellStyle name="Normal 32" xfId="2327"/>
    <cellStyle name="Normal 33" xfId="2328"/>
    <cellStyle name="Normal 34" xfId="2329"/>
    <cellStyle name="Normal 35" xfId="2330"/>
    <cellStyle name="Normal 36" xfId="2331"/>
    <cellStyle name="Normal 37" xfId="2332"/>
    <cellStyle name="Normal 38" xfId="2333"/>
    <cellStyle name="Normal 39" xfId="2334"/>
    <cellStyle name="Normal 4" xfId="2335"/>
    <cellStyle name="Normal 4 2 2" xfId="2336"/>
    <cellStyle name="Normal 40" xfId="2337"/>
    <cellStyle name="Normal 41" xfId="2338"/>
    <cellStyle name="Normal 42" xfId="2339"/>
    <cellStyle name="Normal 43" xfId="2340"/>
    <cellStyle name="Normal 44" xfId="2341"/>
    <cellStyle name="Normal 45" xfId="2342"/>
    <cellStyle name="Normal 46" xfId="2343"/>
    <cellStyle name="Normal 47" xfId="2344"/>
    <cellStyle name="Normal 48" xfId="2345"/>
    <cellStyle name="Normal 49" xfId="2346"/>
    <cellStyle name="Normal 5" xfId="2347"/>
    <cellStyle name="Normal 50" xfId="2348"/>
    <cellStyle name="Normal 51" xfId="2349"/>
    <cellStyle name="Normal 52" xfId="2350"/>
    <cellStyle name="Normal 53" xfId="2351"/>
    <cellStyle name="Normal 54" xfId="2352"/>
    <cellStyle name="Normal 55" xfId="2353"/>
    <cellStyle name="Normal 56" xfId="2354"/>
    <cellStyle name="Normal 57" xfId="2355"/>
    <cellStyle name="Normal 58" xfId="2356"/>
    <cellStyle name="Normal 59" xfId="2357"/>
    <cellStyle name="Normal 6" xfId="2358"/>
    <cellStyle name="Normal 6 2" xfId="2359"/>
    <cellStyle name="Normal 6 3" xfId="2360"/>
    <cellStyle name="Normal 60" xfId="2361"/>
    <cellStyle name="Normal 61" xfId="2362"/>
    <cellStyle name="Normal 62" xfId="2363"/>
    <cellStyle name="Normal 63" xfId="2364"/>
    <cellStyle name="Normal 64" xfId="2365"/>
    <cellStyle name="Normal 65" xfId="2366"/>
    <cellStyle name="Normal 66" xfId="2367"/>
    <cellStyle name="Normal 67" xfId="2368"/>
    <cellStyle name="Normal 68" xfId="2369"/>
    <cellStyle name="Normal 69" xfId="2370"/>
    <cellStyle name="Normal 7" xfId="2371"/>
    <cellStyle name="Normal 7 2" xfId="2372"/>
    <cellStyle name="Normal 7 2 2" xfId="2373"/>
    <cellStyle name="Normal 7 2 2 2" xfId="2374"/>
    <cellStyle name="Normal 7 2 2 3" xfId="2375"/>
    <cellStyle name="Normal 7 2 3" xfId="2376"/>
    <cellStyle name="Normal 7 3" xfId="2377"/>
    <cellStyle name="Normal 7 4" xfId="2378"/>
    <cellStyle name="Normal 7 5" xfId="2379"/>
    <cellStyle name="Normal 70" xfId="2380"/>
    <cellStyle name="Normal 71" xfId="2381"/>
    <cellStyle name="Normal 72" xfId="2382"/>
    <cellStyle name="Normal 73" xfId="2383"/>
    <cellStyle name="Normal 74" xfId="2384"/>
    <cellStyle name="Normal 75" xfId="2385"/>
    <cellStyle name="Normal 76" xfId="2386"/>
    <cellStyle name="Normal 77" xfId="2387"/>
    <cellStyle name="Normal 78" xfId="2388"/>
    <cellStyle name="Normal 79" xfId="2389"/>
    <cellStyle name="Normal 8" xfId="2390"/>
    <cellStyle name="Normal 8 2" xfId="2391"/>
    <cellStyle name="Normal 8 2 2" xfId="2392"/>
    <cellStyle name="Normal 80" xfId="2393"/>
    <cellStyle name="Normal 81" xfId="2394"/>
    <cellStyle name="Normal 82" xfId="2395"/>
    <cellStyle name="Normal 83" xfId="2396"/>
    <cellStyle name="Normal 84" xfId="2397"/>
    <cellStyle name="Normal 85" xfId="2398"/>
    <cellStyle name="Normal 86" xfId="2399"/>
    <cellStyle name="Normal 87" xfId="2400"/>
    <cellStyle name="Normal 88" xfId="2401"/>
    <cellStyle name="Normal 89" xfId="2402"/>
    <cellStyle name="Normal 9" xfId="2403"/>
    <cellStyle name="Normal 9 2" xfId="2404"/>
    <cellStyle name="Normal 90" xfId="2405"/>
    <cellStyle name="Normal 91" xfId="2406"/>
    <cellStyle name="Normal 92" xfId="2407"/>
    <cellStyle name="Normal 93" xfId="2408"/>
    <cellStyle name="Normal_Laporan ALiran Kas Tahun Anggaran 2008" xfId="2409"/>
    <cellStyle name="Normal_Neraca 2008" xfId="2410"/>
    <cellStyle name="Note" xfId="2411"/>
    <cellStyle name="Note 2" xfId="2412"/>
    <cellStyle name="Note 2 2" xfId="2413"/>
    <cellStyle name="Note 3" xfId="2414"/>
    <cellStyle name="Note 3 2" xfId="2415"/>
    <cellStyle name="Note 4" xfId="2416"/>
    <cellStyle name="Note 4 2" xfId="2417"/>
    <cellStyle name="Output" xfId="2418"/>
    <cellStyle name="Output 2" xfId="2419"/>
    <cellStyle name="Output 3" xfId="2420"/>
    <cellStyle name="Output 4" xfId="2421"/>
    <cellStyle name="Percent" xfId="2422"/>
    <cellStyle name="Percent 2" xfId="2423"/>
    <cellStyle name="Percent 2 10" xfId="2424"/>
    <cellStyle name="Percent 2 11" xfId="2425"/>
    <cellStyle name="Percent 2 12" xfId="2426"/>
    <cellStyle name="Percent 2 13" xfId="2427"/>
    <cellStyle name="Percent 2 14" xfId="2428"/>
    <cellStyle name="Percent 2 15" xfId="2429"/>
    <cellStyle name="Percent 2 16" xfId="2430"/>
    <cellStyle name="Percent 2 17" xfId="2431"/>
    <cellStyle name="Percent 2 18" xfId="2432"/>
    <cellStyle name="Percent 2 19" xfId="2433"/>
    <cellStyle name="Percent 2 2" xfId="2434"/>
    <cellStyle name="Percent 2 2 2" xfId="2435"/>
    <cellStyle name="Percent 2 20" xfId="2436"/>
    <cellStyle name="Percent 2 21" xfId="2437"/>
    <cellStyle name="Percent 2 22" xfId="2438"/>
    <cellStyle name="Percent 2 23" xfId="2439"/>
    <cellStyle name="Percent 2 24" xfId="2440"/>
    <cellStyle name="Percent 2 25" xfId="2441"/>
    <cellStyle name="Percent 2 3" xfId="2442"/>
    <cellStyle name="Percent 2 4" xfId="2443"/>
    <cellStyle name="Percent 2 5" xfId="2444"/>
    <cellStyle name="Percent 2 6" xfId="2445"/>
    <cellStyle name="Percent 2 7" xfId="2446"/>
    <cellStyle name="Percent 2 8" xfId="2447"/>
    <cellStyle name="Percent 2 9" xfId="2448"/>
    <cellStyle name="Percent 3" xfId="2449"/>
    <cellStyle name="Percent 4" xfId="2450"/>
    <cellStyle name="Percent 5" xfId="2451"/>
    <cellStyle name="Percent 6" xfId="2452"/>
    <cellStyle name="Percent 6 2" xfId="2453"/>
    <cellStyle name="Title" xfId="2454"/>
    <cellStyle name="Title 2" xfId="2455"/>
    <cellStyle name="Title 2 2" xfId="2456"/>
    <cellStyle name="Title 2 3" xfId="2457"/>
    <cellStyle name="Title 2 4" xfId="2458"/>
    <cellStyle name="Title 2 5" xfId="2459"/>
    <cellStyle name="Title 3" xfId="2460"/>
    <cellStyle name="Title 3 2" xfId="2461"/>
    <cellStyle name="Title 3 3" xfId="2462"/>
    <cellStyle name="Title 3 4" xfId="2463"/>
    <cellStyle name="Title 3 5" xfId="2464"/>
    <cellStyle name="Title 4" xfId="2465"/>
    <cellStyle name="Title 4 2" xfId="2466"/>
    <cellStyle name="Title 4 3" xfId="2467"/>
    <cellStyle name="Title 4 4" xfId="2468"/>
    <cellStyle name="Title 4 5" xfId="2469"/>
    <cellStyle name="Total" xfId="2470"/>
    <cellStyle name="Total 2" xfId="2471"/>
    <cellStyle name="Total 3" xfId="2472"/>
    <cellStyle name="Total 4" xfId="2473"/>
    <cellStyle name="Warning Text" xfId="2474"/>
    <cellStyle name="Warning Text 2" xfId="2475"/>
    <cellStyle name="Warning Text 3" xfId="2476"/>
    <cellStyle name="Warning Text 4" xfId="24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981075</xdr:colOff>
      <xdr:row>1</xdr:row>
      <xdr:rowOff>57150</xdr:rowOff>
    </xdr:from>
    <xdr:to>
      <xdr:col>5</xdr:col>
      <xdr:colOff>1847850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80975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6</xdr:row>
      <xdr:rowOff>152400</xdr:rowOff>
    </xdr:from>
    <xdr:to>
      <xdr:col>4</xdr:col>
      <xdr:colOff>457200</xdr:colOff>
      <xdr:row>9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76250"/>
          <a:ext cx="904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76200</xdr:rowOff>
    </xdr:from>
    <xdr:to>
      <xdr:col>3</xdr:col>
      <xdr:colOff>866775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352425"/>
          <a:ext cx="866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1</xdr:row>
      <xdr:rowOff>95250</xdr:rowOff>
    </xdr:from>
    <xdr:to>
      <xdr:col>6</xdr:col>
      <xdr:colOff>1543050</xdr:colOff>
      <xdr:row>3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09575"/>
          <a:ext cx="866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3286125</xdr:colOff>
      <xdr:row>0</xdr:row>
      <xdr:rowOff>104775</xdr:rowOff>
    </xdr:from>
    <xdr:to>
      <xdr:col>4</xdr:col>
      <xdr:colOff>571500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0477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1</xdr:row>
      <xdr:rowOff>95250</xdr:rowOff>
    </xdr:from>
    <xdr:to>
      <xdr:col>3</xdr:col>
      <xdr:colOff>1152525</xdr:colOff>
      <xdr:row>4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14325"/>
          <a:ext cx="866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ien\d\PEMBUKUAN\PERHITUNGAN\PERHITUNGAN-2006\INDUK\BELANJA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5.1\data\ACCOUNTING\1.7%20PERHITUNGAN%202023\00.1%20LK%20TA%202023\0.1%20KERTAS%20KERJA%20LK%20-%20SEPTEMBER%202023\11.%20DINAS%20PERDAGANGAN%20-%202023%20(SALDO%20AWAL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5.1\data\ACCOUNTING\1.7%20PERHITUNGAN%202023\00.1%20LK%20TA%202023\0.1%20KERTAS%20KERJA%20LK%20-%20SEPTEMBER%202023\4.%20DINAS%20PERKIM%20-%2031%20DES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UMUS%20-%20BUKU%20BES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5.1\data\ACCOUNTING\1.7%20PERHITUNGAN%202023\00.1%20LK%20TA%202023\0.1%20KERTAS%20KERJA%20LK%20-%20SEPTEMBER%202023\1A.%20DATA%20HIBAH,%20BANSOS%20&amp;%20SUBSID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5.1\data\ACCOUNTING\1.7%20PERHITUNGAN%202023\00.1%20LK%20TA%202023\0.1%20KERTAS%20KERJA%20LK%20-%20SEPTEMBER%202023\3.%20DINAS%20PU%20-%2031%20DES%2020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5.1\data\ACCOUNTING\1.7%20PERHITUNGAN%202023\00.1%20LK%20TA%202023\0.1%20KERTAS%20KERJA%20LK%20-%20SEPTEMBER%202023\1.%20DINAS%20PENDIDIKAN%20-%2031%20DES%202022%20KOREKSI%20BP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5.1\data\ACCOUNTING\1.7%20PERHITUNGAN%202023\00.1%20LK%20TA%202023\0.1%20KERTAS%20KERJA%20LK%20-%20SEPTEMBER%202023\2.%20DINAS%20KESEHATAN%20-%202023%20(SALDO%20AWAL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5.1\data\ACCOUNTING\1.7%20PERHITUNGAN%202023\00.1%20LK%20TA%202023\0.1%20KERTAS%20KERJA%20LK%20-%20SEPTEMBER%202023\6.%20DINAS%20TENAGA%20KERJA%20&amp;%20KOPERASI%20-%202023%20(SALDO%20AWAL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5.1\data\ACCOUNTING\1.7%20PERHITUNGAN%202023\00.1%20LK%20TA%202023\0.1%20KERTAS%20KERJA%20LK%20-%20SEPTEMBER%202023\7.%20DINAS%20DUKCAPIL%20-%2031%20DES%20202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5.1\data\ACCOUNTING\1.7%20PERHITUNGAN%202023\00.1%20LK%20TA%202023\0.1%20KERTAS%20KERJA%20LK%20-%20SEPTEMBER%202023\13(A).%20KEC.%20MANGUHARJO%20-%202023%20(SALDO%20AW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-2.01"/>
      <sheetName val="2.02-8.02"/>
      <sheetName val="REKAP"/>
      <sheetName val="Lamp-1"/>
      <sheetName val="Lampiran III"/>
      <sheetName val="Lampiran IV"/>
      <sheetName val="Lampiran V.1"/>
      <sheetName val="Lampiran V.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MENU"/>
      <sheetName val="KODE AKUN"/>
      <sheetName val="JURNAL PENYESUAIAN "/>
      <sheetName val="BUKU BESAR"/>
      <sheetName val="NERACA LAJUR"/>
      <sheetName val="NERACA"/>
      <sheetName val="LO"/>
      <sheetName val="LRA"/>
      <sheetName val="LPE"/>
      <sheetName val="LPSAL"/>
      <sheetName val="LAK"/>
      <sheetName val="PA"/>
      <sheetName val="DATA (PIUTANG.PERSEDIAAN.UTANG)"/>
      <sheetName val="PIUTANG"/>
      <sheetName val="PENDAPATAN DITERIMA DI MUKA"/>
      <sheetName val="HUTANG "/>
      <sheetName val="PERSEDIAAN  "/>
      <sheetName val="SUBSID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UTORIAL"/>
      <sheetName val="KODE AKUN"/>
      <sheetName val="JURNAL PENYESUAIAN "/>
      <sheetName val="BUKU BESAR"/>
      <sheetName val="NERACA LAJUR"/>
      <sheetName val="NERACA"/>
      <sheetName val="LO"/>
      <sheetName val="LRA"/>
      <sheetName val="LPE"/>
      <sheetName val="LPSAL"/>
      <sheetName val="LAK"/>
      <sheetName val="PA"/>
      <sheetName val="PERSEDIAAN"/>
      <sheetName val="PIUTANG"/>
      <sheetName val="BEBAN PERSEDIAAN"/>
      <sheetName val="DATA BEBAN &amp; UTANG PEGAWAI"/>
      <sheetName val="RINCIAN UTANG JASA"/>
      <sheetName val="PDM"/>
      <sheetName val="UTANG BELANJA"/>
      <sheetName val="DETAIL LPE"/>
      <sheetName val="LKK"/>
    </sheetNames>
    <sheetDataSet>
      <sheetData sheetId="3">
        <row r="2">
          <cell r="A2" t="str">
            <v>JURNAL PENYESUAIAN</v>
          </cell>
        </row>
        <row r="6">
          <cell r="A6" t="str">
            <v>NO/TGL</v>
          </cell>
          <cell r="B6" t="str">
            <v>NAMA AKUN</v>
          </cell>
          <cell r="C6" t="str">
            <v>REF</v>
          </cell>
          <cell r="D6" t="str">
            <v>DEBIT</v>
          </cell>
          <cell r="E6" t="str">
            <v>KREDIT</v>
          </cell>
          <cell r="F6" t="str">
            <v>JENIS JURNAL</v>
          </cell>
        </row>
        <row r="7">
          <cell r="A7">
            <v>1</v>
          </cell>
          <cell r="B7" t="str">
            <v>REALISASI PENDAPATAN LRA - DANA APBD</v>
          </cell>
        </row>
        <row r="8">
          <cell r="A8">
            <v>44926</v>
          </cell>
          <cell r="B8" t="str">
            <v>Perubahan SAL</v>
          </cell>
          <cell r="C8" t="str">
            <v>139.1</v>
          </cell>
          <cell r="D8">
            <v>158405000</v>
          </cell>
        </row>
        <row r="9">
          <cell r="B9" t="str">
            <v>Pendapatan Retribusi Daerah - LRA</v>
          </cell>
          <cell r="C9">
            <v>106</v>
          </cell>
          <cell r="E9">
            <v>158405000</v>
          </cell>
        </row>
        <row r="17">
          <cell r="A17" t="str">
            <v>CATATAN :</v>
          </cell>
        </row>
        <row r="18">
          <cell r="A18" t="str">
            <v>SUMBER :</v>
          </cell>
        </row>
        <row r="19">
          <cell r="A19">
            <v>2</v>
          </cell>
          <cell r="B19" t="str">
            <v>REALISASI BELANJA LRA - DANA APBD</v>
          </cell>
        </row>
        <row r="20">
          <cell r="A20">
            <v>44926</v>
          </cell>
          <cell r="B20" t="str">
            <v>Belanja Pegawai</v>
          </cell>
          <cell r="C20">
            <v>119</v>
          </cell>
          <cell r="D20">
            <v>4928758233</v>
          </cell>
        </row>
        <row r="21">
          <cell r="B21" t="str">
            <v>Belanja Barang dan Jasa</v>
          </cell>
          <cell r="C21">
            <v>120</v>
          </cell>
          <cell r="D21">
            <v>18583243327</v>
          </cell>
        </row>
        <row r="22">
          <cell r="B22" t="str">
            <v>Belanja Subsidi</v>
          </cell>
          <cell r="C22">
            <v>121</v>
          </cell>
          <cell r="D22">
            <v>0</v>
          </cell>
        </row>
        <row r="23">
          <cell r="B23" t="str">
            <v>Belanja Hibah</v>
          </cell>
          <cell r="C23">
            <v>122</v>
          </cell>
          <cell r="D23">
            <v>0</v>
          </cell>
        </row>
        <row r="24">
          <cell r="B24" t="str">
            <v>Belanja Bantuan Sosial</v>
          </cell>
          <cell r="C24">
            <v>123</v>
          </cell>
          <cell r="D24">
            <v>1260000000</v>
          </cell>
        </row>
        <row r="25">
          <cell r="B25" t="str">
            <v>Belanja Modal Tanah</v>
          </cell>
          <cell r="C25">
            <v>124</v>
          </cell>
          <cell r="D25">
            <v>0</v>
          </cell>
        </row>
        <row r="26">
          <cell r="B26" t="str">
            <v>Belanja Modal Peralatan dan Mesin</v>
          </cell>
          <cell r="C26">
            <v>125</v>
          </cell>
          <cell r="D26">
            <v>7607045467</v>
          </cell>
        </row>
        <row r="27">
          <cell r="B27" t="str">
            <v>Belanja Modal Gedung dan Bangunan</v>
          </cell>
          <cell r="C27">
            <v>126</v>
          </cell>
          <cell r="D27">
            <v>14068662615.45</v>
          </cell>
        </row>
        <row r="28">
          <cell r="B28" t="str">
            <v>Belanja Modal Jalan, Irigasi dan Jaringan</v>
          </cell>
          <cell r="C28">
            <v>127</v>
          </cell>
          <cell r="D28">
            <v>1072533772</v>
          </cell>
        </row>
        <row r="29">
          <cell r="B29" t="str">
            <v>Belanja Modal Aset Tetap Lainnya</v>
          </cell>
          <cell r="C29">
            <v>128</v>
          </cell>
          <cell r="D29">
            <v>748883000</v>
          </cell>
        </row>
        <row r="30">
          <cell r="B30" t="str">
            <v>Belanja Modal Aset Lainnya</v>
          </cell>
          <cell r="C30">
            <v>129</v>
          </cell>
          <cell r="D30">
            <v>0</v>
          </cell>
        </row>
        <row r="31">
          <cell r="B31" t="str">
            <v>Perubahan SAL</v>
          </cell>
          <cell r="C31" t="str">
            <v>139.1</v>
          </cell>
          <cell r="E31">
            <v>48269126414.45</v>
          </cell>
        </row>
        <row r="35">
          <cell r="A35" t="str">
            <v>CATATAN :</v>
          </cell>
        </row>
        <row r="36">
          <cell r="A36" t="str">
            <v>SUMBER :</v>
          </cell>
        </row>
        <row r="37">
          <cell r="A37">
            <v>3</v>
          </cell>
          <cell r="B37" t="str">
            <v>PENGAKUAN PENDAPATAN RETRIBUSI LO</v>
          </cell>
        </row>
        <row r="38">
          <cell r="A38">
            <v>44926</v>
          </cell>
          <cell r="B38" t="str">
            <v>RK PPKD</v>
          </cell>
          <cell r="C38" t="str">
            <v>140.1</v>
          </cell>
          <cell r="D38">
            <v>158405000</v>
          </cell>
        </row>
        <row r="39">
          <cell r="B39" t="str">
            <v>Pendapatan Retribusi Daerah - LO</v>
          </cell>
          <cell r="C39">
            <v>62</v>
          </cell>
          <cell r="E39">
            <v>158405000</v>
          </cell>
        </row>
        <row r="53">
          <cell r="A53" t="str">
            <v>CATATAN :</v>
          </cell>
        </row>
        <row r="54">
          <cell r="A54" t="str">
            <v>SUMBER :</v>
          </cell>
        </row>
        <row r="55">
          <cell r="A55">
            <v>4</v>
          </cell>
          <cell r="B55" t="str">
            <v>PENGAKUAN BEBAN APBD 2022</v>
          </cell>
        </row>
        <row r="56">
          <cell r="A56">
            <v>44926</v>
          </cell>
          <cell r="B56" t="str">
            <v>Beban Pegawai </v>
          </cell>
          <cell r="C56">
            <v>80</v>
          </cell>
          <cell r="D56">
            <v>4928758233</v>
          </cell>
        </row>
        <row r="57">
          <cell r="B57" t="str">
            <v>Beban Persediaan</v>
          </cell>
          <cell r="C57">
            <v>81</v>
          </cell>
          <cell r="D57">
            <v>9175300772</v>
          </cell>
        </row>
        <row r="58">
          <cell r="B58" t="str">
            <v>Beban Jasa</v>
          </cell>
          <cell r="C58">
            <v>82</v>
          </cell>
          <cell r="D58">
            <v>7842361876</v>
          </cell>
          <cell r="F58">
            <v>602095100</v>
          </cell>
        </row>
        <row r="59">
          <cell r="B59" t="str">
            <v>Beban Pemeliharaan</v>
          </cell>
          <cell r="C59">
            <v>83</v>
          </cell>
          <cell r="D59">
            <v>1127992669</v>
          </cell>
        </row>
        <row r="60">
          <cell r="B60" t="str">
            <v>Beban Perjalanan Dinas</v>
          </cell>
          <cell r="C60">
            <v>84</v>
          </cell>
          <cell r="D60">
            <v>437588010</v>
          </cell>
        </row>
        <row r="61">
          <cell r="B61" t="str">
            <v>Beban Hibah</v>
          </cell>
          <cell r="C61">
            <v>87</v>
          </cell>
          <cell r="D61">
            <v>0</v>
          </cell>
        </row>
        <row r="62">
          <cell r="B62" t="str">
            <v>Beban Bantuan Sosial</v>
          </cell>
          <cell r="C62">
            <v>88</v>
          </cell>
          <cell r="D62">
            <v>1260000000</v>
          </cell>
        </row>
        <row r="63">
          <cell r="B63" t="str">
            <v>Beban Bantuan Keuangan</v>
          </cell>
          <cell r="C63" t="str">
            <v>88.1</v>
          </cell>
          <cell r="D63">
            <v>0</v>
          </cell>
        </row>
        <row r="64">
          <cell r="B64" t="str">
            <v>Beban Amortisasi</v>
          </cell>
          <cell r="C64">
            <v>90</v>
          </cell>
          <cell r="D64">
            <v>0</v>
          </cell>
        </row>
        <row r="65">
          <cell r="B65" t="str">
            <v>RK PPKD</v>
          </cell>
          <cell r="C65" t="str">
            <v>140.1</v>
          </cell>
          <cell r="E65">
            <v>24772001560</v>
          </cell>
        </row>
        <row r="71">
          <cell r="A71" t="str">
            <v>CATATAN :</v>
          </cell>
        </row>
        <row r="72">
          <cell r="A72" t="str">
            <v>SUMBER :</v>
          </cell>
        </row>
        <row r="73">
          <cell r="A73">
            <v>5</v>
          </cell>
          <cell r="B73" t="str">
            <v>PENGAKUAN PEMAKAIAN PERSEDIAAN TAHUN LALU (KHUSUS SKPD YANG MEMILIKI PERSEDIAAN TAHUN 2022)</v>
          </cell>
        </row>
        <row r="74">
          <cell r="A74">
            <v>44926</v>
          </cell>
          <cell r="B74" t="str">
            <v>Beban Persediaan</v>
          </cell>
          <cell r="C74">
            <v>81</v>
          </cell>
          <cell r="D74">
            <v>1994039084</v>
          </cell>
        </row>
        <row r="75">
          <cell r="B75" t="str">
            <v>Persediaan Barang Tak Habis Pakai</v>
          </cell>
          <cell r="C75" t="str">
            <v>20.1</v>
          </cell>
          <cell r="E75">
            <v>1994039084</v>
          </cell>
        </row>
        <row r="76">
          <cell r="B76" t="str">
            <v>Persediaan Barang Habis Pakai</v>
          </cell>
          <cell r="C76" t="str">
            <v>20.2</v>
          </cell>
          <cell r="E76">
            <v>0</v>
          </cell>
        </row>
        <row r="77">
          <cell r="B77" t="str">
            <v>Persediaan Barang Bekas Pakai</v>
          </cell>
          <cell r="C77" t="str">
            <v>20.3</v>
          </cell>
          <cell r="E77">
            <v>0</v>
          </cell>
        </row>
        <row r="88">
          <cell r="A88" t="str">
            <v>CATATAN :</v>
          </cell>
        </row>
        <row r="89">
          <cell r="A89" t="str">
            <v>SUMBER :</v>
          </cell>
        </row>
        <row r="90">
          <cell r="A90">
            <v>6</v>
          </cell>
          <cell r="B90" t="str">
            <v>PENGAKUAN SALDO PERSEDIAAN DARI PENGADAAN TAHUN 2022 (KHUSUS SKPD YANG MEMILIKI PERSEDIAAN TAHUN 2022)</v>
          </cell>
        </row>
        <row r="91">
          <cell r="A91">
            <v>44926</v>
          </cell>
          <cell r="B91" t="str">
            <v>Persediaan Barang Tak Habis Pakai</v>
          </cell>
          <cell r="C91" t="str">
            <v>20.1</v>
          </cell>
          <cell r="D91">
            <v>655026664</v>
          </cell>
        </row>
        <row r="92">
          <cell r="B92" t="str">
            <v>Persediaan Barang Habis Pakai</v>
          </cell>
          <cell r="C92" t="str">
            <v>20.2</v>
          </cell>
        </row>
        <row r="93">
          <cell r="B93" t="str">
            <v>Persediaan Barang Bekas Pakai</v>
          </cell>
          <cell r="C93" t="str">
            <v>20.3</v>
          </cell>
        </row>
        <row r="94">
          <cell r="B94" t="str">
            <v>Beban Persediaan</v>
          </cell>
          <cell r="C94">
            <v>81</v>
          </cell>
          <cell r="E94">
            <v>655026664</v>
          </cell>
        </row>
        <row r="105">
          <cell r="A105" t="str">
            <v>CATATAN :</v>
          </cell>
        </row>
        <row r="106">
          <cell r="A106" t="str">
            <v>SUMBER :</v>
          </cell>
        </row>
        <row r="107">
          <cell r="A107">
            <v>7</v>
          </cell>
          <cell r="B107" t="str">
            <v>PENGAKUAN ASET TETAP DAN ASET TIDAK BERWUJUD DARI BELANJA MODAL APBD 2022</v>
          </cell>
        </row>
        <row r="108">
          <cell r="A108">
            <v>44926</v>
          </cell>
          <cell r="B108" t="str">
            <v>Tanah</v>
          </cell>
          <cell r="C108">
            <v>26</v>
          </cell>
          <cell r="D108">
            <v>0</v>
          </cell>
        </row>
        <row r="109">
          <cell r="B109" t="str">
            <v>Peralatan dan Mesin</v>
          </cell>
          <cell r="C109">
            <v>27</v>
          </cell>
          <cell r="D109">
            <v>7607045467</v>
          </cell>
        </row>
        <row r="110">
          <cell r="B110" t="str">
            <v>Gedung dan Bangunan</v>
          </cell>
          <cell r="C110">
            <v>30</v>
          </cell>
          <cell r="D110">
            <v>14068662615.45</v>
          </cell>
        </row>
        <row r="111">
          <cell r="B111" t="str">
            <v>Jalan, Irigasi dan Jaringan</v>
          </cell>
          <cell r="C111">
            <v>33</v>
          </cell>
          <cell r="D111">
            <v>1072533772</v>
          </cell>
        </row>
        <row r="112">
          <cell r="B112" t="str">
            <v>Aset Tetap Lainnya</v>
          </cell>
          <cell r="C112">
            <v>36</v>
          </cell>
          <cell r="D112">
            <v>748883000</v>
          </cell>
        </row>
        <row r="113">
          <cell r="B113" t="str">
            <v>Aset Tak Berwujud</v>
          </cell>
          <cell r="C113">
            <v>47</v>
          </cell>
          <cell r="D113">
            <v>0</v>
          </cell>
        </row>
        <row r="114">
          <cell r="B114" t="str">
            <v>RK PPKD</v>
          </cell>
          <cell r="C114" t="str">
            <v>140.1</v>
          </cell>
          <cell r="E114">
            <v>23497124854.45</v>
          </cell>
        </row>
        <row r="122">
          <cell r="A122" t="str">
            <v>CATATAN :</v>
          </cell>
        </row>
        <row r="123">
          <cell r="A123" t="str">
            <v>SUMBER :</v>
          </cell>
        </row>
        <row r="124">
          <cell r="A124">
            <v>8</v>
          </cell>
          <cell r="B124" t="str">
            <v>PENGAKUAN REALISASI PEMBAYARAN ATAS UTANG BELANJA ATAS BEBAN PEGAWAI DAN BEBAN JASA BULAN DESEMBER 2021 YANG YANG BARU DIREALISASI PADA BULAN JANUARI 2022</v>
          </cell>
        </row>
        <row r="125">
          <cell r="A125">
            <v>44926</v>
          </cell>
          <cell r="B125" t="str">
            <v>Utang Belanja Pegawai</v>
          </cell>
          <cell r="C125">
            <v>57</v>
          </cell>
          <cell r="D125">
            <v>125799554</v>
          </cell>
        </row>
        <row r="126">
          <cell r="B126" t="str">
            <v>Utang Belanja Jasa</v>
          </cell>
          <cell r="C126">
            <v>58</v>
          </cell>
          <cell r="D126">
            <v>4727858</v>
          </cell>
        </row>
        <row r="127">
          <cell r="B127" t="str">
            <v>Beban Pegawai </v>
          </cell>
          <cell r="C127">
            <v>80</v>
          </cell>
          <cell r="E127">
            <v>125799554</v>
          </cell>
        </row>
        <row r="128">
          <cell r="B128" t="str">
            <v>Beban Jasa</v>
          </cell>
          <cell r="C128">
            <v>82</v>
          </cell>
          <cell r="E128">
            <v>4727858</v>
          </cell>
        </row>
        <row r="142">
          <cell r="A142" t="str">
            <v>CATATAN :</v>
          </cell>
        </row>
        <row r="143">
          <cell r="A143" t="str">
            <v>SUMBER :</v>
          </cell>
        </row>
        <row r="144">
          <cell r="A144">
            <v>9</v>
          </cell>
          <cell r="B144" t="str">
            <v>PENGAKUAN REALISASI PEMBAYARAN ATAS UTANG BELANJA ATAS BEBAN PEGAWAI DAN BEBAN JASA BULAN DESEMBER 2022 YANG YANG BARU DIREALISASI PADA BULAN JANUARI 2023</v>
          </cell>
        </row>
        <row r="145">
          <cell r="A145">
            <v>44926</v>
          </cell>
          <cell r="B145" t="str">
            <v>Beban Pegawai </v>
          </cell>
          <cell r="C145">
            <v>80</v>
          </cell>
          <cell r="D145">
            <v>110090187</v>
          </cell>
        </row>
        <row r="146">
          <cell r="B146" t="str">
            <v>Beban Jasa</v>
          </cell>
          <cell r="C146">
            <v>82</v>
          </cell>
          <cell r="D146">
            <v>13500000</v>
          </cell>
        </row>
        <row r="147">
          <cell r="B147" t="str">
            <v>Utang Belanja Pegawai</v>
          </cell>
          <cell r="C147">
            <v>57</v>
          </cell>
          <cell r="E147">
            <v>110090187</v>
          </cell>
        </row>
        <row r="148">
          <cell r="B148" t="str">
            <v>Utang Belanja Jasa</v>
          </cell>
          <cell r="C148">
            <v>58</v>
          </cell>
          <cell r="E148">
            <v>13500000</v>
          </cell>
        </row>
        <row r="160">
          <cell r="A160" t="str">
            <v>CATATAN :</v>
          </cell>
        </row>
        <row r="161">
          <cell r="A161" t="str">
            <v>SUMBER :</v>
          </cell>
        </row>
        <row r="162">
          <cell r="A162">
            <v>10</v>
          </cell>
          <cell r="B162" t="str">
            <v>PENGAKUAN REKLAS ASET TETAP EKSTRAKOMTABEL DARI BELANJA MODAL TAHUN 2022</v>
          </cell>
        </row>
        <row r="163">
          <cell r="A163">
            <v>44926</v>
          </cell>
          <cell r="B163" t="str">
            <v>Beban Lain-Lain</v>
          </cell>
          <cell r="C163">
            <v>93</v>
          </cell>
          <cell r="D163">
            <v>8137265</v>
          </cell>
        </row>
        <row r="164">
          <cell r="B164" t="str">
            <v>Peralatan dan Mesin</v>
          </cell>
          <cell r="C164">
            <v>27</v>
          </cell>
          <cell r="E164">
            <v>8137265</v>
          </cell>
        </row>
        <row r="178">
          <cell r="A178" t="str">
            <v>CATATAN :</v>
          </cell>
          <cell r="B178" t="str">
            <v>mencatat ekstra komtabel SKPD</v>
          </cell>
        </row>
        <row r="179">
          <cell r="A179" t="str">
            <v>SUMBER :</v>
          </cell>
          <cell r="B179" t="str">
            <v>Laporan Aset Ekstra komtabel</v>
          </cell>
        </row>
        <row r="180">
          <cell r="A180">
            <v>11</v>
          </cell>
          <cell r="B180" t="str">
            <v>MENCATAT PENYESUAIAN PEROLEHAN HADIAH LOMBA  DARI BAGIAN ORGANISASI TAHUN 2022</v>
          </cell>
        </row>
        <row r="181">
          <cell r="A181">
            <v>44926</v>
          </cell>
          <cell r="B181" t="str">
            <v>Peralatan dan Mesin</v>
          </cell>
          <cell r="C181">
            <v>27</v>
          </cell>
          <cell r="D181">
            <v>5875000</v>
          </cell>
        </row>
        <row r="182">
          <cell r="B182" t="str">
            <v>RK PPKD Peralatan Mesin</v>
          </cell>
          <cell r="C182" t="str">
            <v>140.8</v>
          </cell>
          <cell r="E182">
            <v>5875000</v>
          </cell>
        </row>
        <row r="196">
          <cell r="A196" t="str">
            <v>CATATAN :</v>
          </cell>
          <cell r="B196" t="str">
            <v>mencatat reklas aset tetap karena salah klasifikasi dari SKPD</v>
          </cell>
        </row>
        <row r="197">
          <cell r="A197" t="str">
            <v>SUMBER :</v>
          </cell>
          <cell r="B197" t="str">
            <v>Laporan mutasi aset</v>
          </cell>
        </row>
        <row r="198">
          <cell r="A198">
            <v>12</v>
          </cell>
          <cell r="B198" t="str">
            <v> TAHUN 2022PENGAKUAN REKLAS AET TETAP PERALATAN MESIN ANTAR OPD DARI BAGIAN UMUM SEKRETARIAT DAERAH</v>
          </cell>
        </row>
        <row r="199">
          <cell r="A199">
            <v>44926</v>
          </cell>
          <cell r="B199" t="str">
            <v>Peralatan dan Mesin</v>
          </cell>
          <cell r="C199">
            <v>27</v>
          </cell>
          <cell r="D199">
            <v>437000000</v>
          </cell>
        </row>
        <row r="200">
          <cell r="B200" t="str">
            <v>RK PPKD Peralatan Mesin</v>
          </cell>
          <cell r="C200" t="str">
            <v>140.8</v>
          </cell>
          <cell r="E200">
            <v>437000000</v>
          </cell>
        </row>
        <row r="213">
          <cell r="A213" t="str">
            <v>CATATAN :</v>
          </cell>
        </row>
        <row r="214">
          <cell r="A214" t="str">
            <v>SUMBER :</v>
          </cell>
        </row>
        <row r="215">
          <cell r="A215">
            <v>13</v>
          </cell>
          <cell r="B215" t="str">
            <v>PENGAKUAN REKLAS ASET TETAP GEDUNG DAN BANGNAN KE KDP  TAHUN 2022 </v>
          </cell>
        </row>
        <row r="216">
          <cell r="A216">
            <v>44926</v>
          </cell>
          <cell r="B216" t="str">
            <v>Konstruksi dalam Pengerjaan</v>
          </cell>
          <cell r="C216">
            <v>39</v>
          </cell>
          <cell r="D216">
            <v>79518400</v>
          </cell>
        </row>
        <row r="217">
          <cell r="B217" t="str">
            <v>Peralatan dan Mesin</v>
          </cell>
          <cell r="C217">
            <v>27</v>
          </cell>
          <cell r="E217">
            <v>79518400</v>
          </cell>
        </row>
        <row r="226">
          <cell r="A226" t="str">
            <v>CATATAN :</v>
          </cell>
        </row>
        <row r="227">
          <cell r="A227" t="str">
            <v>SUMBER :</v>
          </cell>
        </row>
        <row r="228">
          <cell r="A228">
            <v>14</v>
          </cell>
          <cell r="B228" t="str">
            <v>PENGAKUAN REKLAS ASET TETAP PERALATAN MESIN KE GEDUNG BANGUNAN  TAHUN 2022 </v>
          </cell>
        </row>
        <row r="229">
          <cell r="A229">
            <v>44926</v>
          </cell>
          <cell r="B229" t="str">
            <v>Gedung dan Bangunan</v>
          </cell>
          <cell r="C229">
            <v>30</v>
          </cell>
          <cell r="D229">
            <v>2347664600</v>
          </cell>
        </row>
        <row r="230">
          <cell r="B230" t="str">
            <v>Peralatan dan Mesin</v>
          </cell>
          <cell r="C230">
            <v>27</v>
          </cell>
          <cell r="E230">
            <v>2347664600</v>
          </cell>
        </row>
        <row r="239">
          <cell r="A239" t="str">
            <v>CATATAN :</v>
          </cell>
        </row>
        <row r="240">
          <cell r="A240" t="str">
            <v>SUMBER :</v>
          </cell>
        </row>
        <row r="241">
          <cell r="A241">
            <v>15</v>
          </cell>
          <cell r="B241" t="str">
            <v>PENGAKUAN REKLAS ASET TETAP PERALATAN MESIN KE GEDUNG BANGUNAN  TAHUN 2022 </v>
          </cell>
        </row>
        <row r="242">
          <cell r="A242">
            <v>44926</v>
          </cell>
          <cell r="B242" t="str">
            <v>Peralatan dan Mesin</v>
          </cell>
          <cell r="C242">
            <v>27</v>
          </cell>
          <cell r="D242">
            <v>283304000</v>
          </cell>
        </row>
        <row r="243">
          <cell r="B243" t="str">
            <v>Gedung dan Bangunan</v>
          </cell>
          <cell r="C243">
            <v>30</v>
          </cell>
          <cell r="E243">
            <v>283304000</v>
          </cell>
        </row>
        <row r="253">
          <cell r="A253" t="str">
            <v>CATATAN :</v>
          </cell>
        </row>
        <row r="254">
          <cell r="A254" t="str">
            <v>SUMBER :</v>
          </cell>
        </row>
        <row r="255">
          <cell r="A255">
            <v>16</v>
          </cell>
          <cell r="B255" t="str">
            <v>PENGAKUAN REKLAS ASET TETAP PERALATAN MESIN DARI TEMUAN INSPEKTORAT TAHUN 2021 </v>
          </cell>
        </row>
        <row r="256">
          <cell r="A256">
            <v>44926</v>
          </cell>
          <cell r="B256" t="str">
            <v>Peralatan dan Mesin</v>
          </cell>
          <cell r="C256">
            <v>27</v>
          </cell>
          <cell r="D256">
            <v>225742000</v>
          </cell>
        </row>
        <row r="257">
          <cell r="B257" t="str">
            <v>Ekuitas</v>
          </cell>
          <cell r="C257">
            <v>140</v>
          </cell>
          <cell r="E257">
            <v>225742000</v>
          </cell>
        </row>
        <row r="268">
          <cell r="A268" t="str">
            <v>CATATAN :</v>
          </cell>
        </row>
        <row r="269">
          <cell r="A269" t="str">
            <v>SUMBER :</v>
          </cell>
        </row>
        <row r="270">
          <cell r="A270">
            <v>17</v>
          </cell>
          <cell r="B270" t="str">
            <v>MENCATAT REKLAS  REALISASI BELANJA MODAL GEDUNG BANGUNAN TAHUN 2022 </v>
          </cell>
        </row>
        <row r="271">
          <cell r="A271">
            <v>44926</v>
          </cell>
          <cell r="B271" t="str">
            <v>Jalan, Irigasi dan Jaringan</v>
          </cell>
          <cell r="C271">
            <v>33</v>
          </cell>
          <cell r="D271">
            <v>688191000</v>
          </cell>
        </row>
        <row r="272">
          <cell r="B272" t="str">
            <v>Konstruksi dalam Pengerjaan</v>
          </cell>
          <cell r="C272">
            <v>39</v>
          </cell>
          <cell r="D272">
            <v>240032000</v>
          </cell>
        </row>
        <row r="273">
          <cell r="B273" t="str">
            <v>Aset Tak Berwujud</v>
          </cell>
          <cell r="C273">
            <v>47</v>
          </cell>
          <cell r="D273">
            <v>200000000</v>
          </cell>
        </row>
        <row r="274">
          <cell r="B274" t="str">
            <v>Gedung dan Bangunan</v>
          </cell>
          <cell r="C274">
            <v>30</v>
          </cell>
          <cell r="E274">
            <v>1128223000</v>
          </cell>
        </row>
        <row r="283">
          <cell r="A283" t="str">
            <v>CATATAN :</v>
          </cell>
        </row>
        <row r="284">
          <cell r="A284" t="str">
            <v>SUMBER :</v>
          </cell>
        </row>
        <row r="285">
          <cell r="A285">
            <v>18</v>
          </cell>
          <cell r="B285" t="str">
            <v>PENGAKUAN REKLAS ASET TETAP EKSTRAKOMTABEL DARI BELANJA MODAL TAHUN 2022</v>
          </cell>
        </row>
        <row r="286">
          <cell r="A286">
            <v>44926</v>
          </cell>
          <cell r="B286" t="str">
            <v>Beban Lain-Lain</v>
          </cell>
          <cell r="C286">
            <v>93</v>
          </cell>
          <cell r="D286">
            <v>12487760</v>
          </cell>
        </row>
        <row r="287">
          <cell r="B287" t="str">
            <v>Gedung dan Bangunan</v>
          </cell>
          <cell r="C287">
            <v>30</v>
          </cell>
          <cell r="E287">
            <v>12487760</v>
          </cell>
        </row>
        <row r="298">
          <cell r="A298" t="str">
            <v>CATATAN :</v>
          </cell>
        </row>
        <row r="299">
          <cell r="A299" t="str">
            <v>SUMBER :</v>
          </cell>
        </row>
        <row r="300">
          <cell r="A300">
            <v>19</v>
          </cell>
          <cell r="B300" t="str">
            <v>PENGAKUAN REKLAS ASET TETAP LAINNYA KE ASET TAK BERWUJUD  TAHUN 2022</v>
          </cell>
        </row>
        <row r="301">
          <cell r="A301">
            <v>44926</v>
          </cell>
          <cell r="B301" t="str">
            <v>Aset Tak Berwujud</v>
          </cell>
          <cell r="C301">
            <v>47</v>
          </cell>
          <cell r="D301">
            <v>748883000</v>
          </cell>
        </row>
        <row r="302">
          <cell r="B302" t="str">
            <v>Aset Tetap Lainnya</v>
          </cell>
          <cell r="C302">
            <v>36</v>
          </cell>
          <cell r="E302">
            <v>748883000</v>
          </cell>
        </row>
        <row r="313">
          <cell r="A313" t="str">
            <v>CATATAN :</v>
          </cell>
        </row>
        <row r="314">
          <cell r="A314" t="str">
            <v>SUMBER :</v>
          </cell>
        </row>
        <row r="315">
          <cell r="A315">
            <v>20</v>
          </cell>
          <cell r="B315" t="str">
            <v>MENCATAT BEBAN PENYUSUTAN ASET TETAP PERALATAN MESIN TH 2022</v>
          </cell>
        </row>
        <row r="316">
          <cell r="B316" t="str">
            <v>Beban Penyusutan Peralatan dan Mesin</v>
          </cell>
          <cell r="C316" t="str">
            <v>89.1</v>
          </cell>
          <cell r="D316">
            <v>3445291665.78</v>
          </cell>
        </row>
        <row r="317">
          <cell r="B317" t="str">
            <v>Akumulasi Penyusutan Peralatan dan Mesin</v>
          </cell>
          <cell r="C317">
            <v>28</v>
          </cell>
          <cell r="E317">
            <v>3445291665.78</v>
          </cell>
        </row>
        <row r="328">
          <cell r="A328" t="str">
            <v>CATATAN :</v>
          </cell>
        </row>
        <row r="329">
          <cell r="A329" t="str">
            <v>SUMBER :</v>
          </cell>
        </row>
        <row r="330">
          <cell r="A330">
            <v>21</v>
          </cell>
          <cell r="B330" t="str">
            <v>MENCATAT BEBAN PENYUSUTAN ASET TETAP GEDUNG DAN BANGUNAN TH 2022</v>
          </cell>
        </row>
        <row r="331">
          <cell r="A331">
            <v>44926</v>
          </cell>
          <cell r="B331" t="str">
            <v>Beban Penyusutan Gedung dan Bangunan</v>
          </cell>
          <cell r="C331" t="str">
            <v>89.2</v>
          </cell>
          <cell r="D331">
            <v>1144398105</v>
          </cell>
        </row>
        <row r="332">
          <cell r="B332" t="str">
            <v>Akumulasi Penyusutan Gedung dan Bangunan</v>
          </cell>
          <cell r="C332">
            <v>31</v>
          </cell>
          <cell r="E332">
            <v>1144398105</v>
          </cell>
        </row>
        <row r="343">
          <cell r="A343" t="str">
            <v>CATATAN :</v>
          </cell>
        </row>
        <row r="344">
          <cell r="A344" t="str">
            <v>SUMBER :</v>
          </cell>
        </row>
        <row r="345">
          <cell r="A345">
            <v>22</v>
          </cell>
          <cell r="B345" t="str">
            <v>MENCATAT BEBAN PENYUSUTAN ASET TETAP JALAN IRIGASI DAN JARINGAN  TH 2022</v>
          </cell>
        </row>
        <row r="346">
          <cell r="A346">
            <v>44926</v>
          </cell>
          <cell r="B346" t="str">
            <v>Beban Penyusutan Jalan, Irigasi dan Jaringan</v>
          </cell>
          <cell r="C346" t="str">
            <v>89.3</v>
          </cell>
          <cell r="D346">
            <v>4295069174</v>
          </cell>
        </row>
        <row r="347">
          <cell r="B347" t="str">
            <v>Akumulasi Penyusutan Jalan, Irigasi dan Jaringan</v>
          </cell>
          <cell r="C347">
            <v>34</v>
          </cell>
          <cell r="E347">
            <v>4295069174</v>
          </cell>
        </row>
        <row r="358">
          <cell r="A358" t="str">
            <v>CATATAN :</v>
          </cell>
        </row>
        <row r="359">
          <cell r="A359" t="str">
            <v>SUMBER :</v>
          </cell>
        </row>
        <row r="360">
          <cell r="A360">
            <v>23</v>
          </cell>
          <cell r="B360" t="str">
            <v>MENCATAT REKLAS ASET TETAP LAINNYA KE ASET EKSTRACOMP TH 2022</v>
          </cell>
        </row>
        <row r="361">
          <cell r="A361">
            <v>44926</v>
          </cell>
          <cell r="B361" t="str">
            <v>Beban Lain-Lain</v>
          </cell>
          <cell r="C361">
            <v>93</v>
          </cell>
          <cell r="D361">
            <v>18219300</v>
          </cell>
        </row>
        <row r="362">
          <cell r="B362" t="str">
            <v>Aset Tetap Lainnya</v>
          </cell>
          <cell r="C362">
            <v>36</v>
          </cell>
          <cell r="E362">
            <v>18219300</v>
          </cell>
        </row>
        <row r="373">
          <cell r="A373" t="str">
            <v>CATATAN :</v>
          </cell>
        </row>
        <row r="374">
          <cell r="A374" t="str">
            <v>SUMBER :</v>
          </cell>
        </row>
        <row r="375">
          <cell r="A375">
            <v>24</v>
          </cell>
          <cell r="B375" t="str">
            <v>MENCATAT BEBAN AMORTISASI  TH 2022</v>
          </cell>
        </row>
        <row r="376">
          <cell r="A376">
            <v>44926</v>
          </cell>
          <cell r="B376" t="str">
            <v>Beban Amortisasi</v>
          </cell>
          <cell r="C376">
            <v>90</v>
          </cell>
          <cell r="D376">
            <v>631357334</v>
          </cell>
        </row>
        <row r="377">
          <cell r="B377" t="str">
            <v>Akumulasi Amortisasi Aset Tidak Berwujud</v>
          </cell>
          <cell r="C377">
            <v>48</v>
          </cell>
          <cell r="E377">
            <v>631357334</v>
          </cell>
        </row>
        <row r="388">
          <cell r="A388" t="str">
            <v>CATATAN :</v>
          </cell>
        </row>
        <row r="389">
          <cell r="A389" t="str">
            <v>SUMBER :</v>
          </cell>
        </row>
        <row r="390">
          <cell r="A390">
            <v>25</v>
          </cell>
          <cell r="B390" t="str">
            <v>KOREKSI SALDO AKUMULASI PENYUSUTAN PERALATAN MESIN TAHUN SEBELUMNYA</v>
          </cell>
        </row>
        <row r="391">
          <cell r="A391">
            <v>44926</v>
          </cell>
          <cell r="B391" t="str">
            <v>Ekuitas</v>
          </cell>
          <cell r="C391">
            <v>140</v>
          </cell>
          <cell r="D391">
            <v>54917000</v>
          </cell>
        </row>
        <row r="392">
          <cell r="B392" t="str">
            <v>Akumulasi Penyusutan Peralatan dan Mesin</v>
          </cell>
          <cell r="C392">
            <v>28</v>
          </cell>
          <cell r="E392">
            <v>54917000</v>
          </cell>
        </row>
        <row r="403">
          <cell r="A403" t="str">
            <v>CATATAN :</v>
          </cell>
        </row>
        <row r="404">
          <cell r="A404" t="str">
            <v>SUMBER :</v>
          </cell>
        </row>
        <row r="405">
          <cell r="A405">
            <v>26</v>
          </cell>
          <cell r="B405" t="str">
            <v>PENGAKUAN UTANG BELANJA ATAS PERENCANAAN KEGIATAN FISIK TAHUN 2022 </v>
          </cell>
        </row>
        <row r="406">
          <cell r="A406">
            <v>44926</v>
          </cell>
          <cell r="B406" t="str">
            <v>Gedung dan Bangunan</v>
          </cell>
          <cell r="C406">
            <v>30</v>
          </cell>
          <cell r="D406">
            <v>142613774</v>
          </cell>
        </row>
        <row r="407">
          <cell r="B407" t="str">
            <v>Utang Belanja Modal</v>
          </cell>
          <cell r="C407" t="str">
            <v>58.1</v>
          </cell>
          <cell r="E407">
            <v>142613774</v>
          </cell>
        </row>
        <row r="416">
          <cell r="A416" t="str">
            <v>CATATAN :</v>
          </cell>
        </row>
        <row r="417">
          <cell r="A417" t="str">
            <v>SUMBER :</v>
          </cell>
        </row>
        <row r="418">
          <cell r="A418" t="str">
            <v>KOREKSI BPK</v>
          </cell>
        </row>
        <row r="419">
          <cell r="A419">
            <v>26</v>
          </cell>
          <cell r="B419" t="str">
            <v>KOREKSI ATAS KURANG CATAT NILAI PERSEDIAAN PADA DINAS PERKIM</v>
          </cell>
        </row>
        <row r="420">
          <cell r="A420">
            <v>44926</v>
          </cell>
          <cell r="B420" t="str">
            <v>Persediaan Barang Tak Habis Pakai</v>
          </cell>
          <cell r="C420" t="str">
            <v>20.1</v>
          </cell>
          <cell r="D420">
            <v>5399000</v>
          </cell>
        </row>
        <row r="421">
          <cell r="B421" t="str">
            <v>Beban Persediaan</v>
          </cell>
          <cell r="C421">
            <v>81</v>
          </cell>
          <cell r="E421">
            <v>5399000</v>
          </cell>
        </row>
        <row r="430">
          <cell r="A430" t="str">
            <v>CATATAN :</v>
          </cell>
        </row>
        <row r="431">
          <cell r="A431" t="str">
            <v>SUMBER 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UTORIAL"/>
      <sheetName val="KODE AKUN"/>
      <sheetName val="JURNAL PENYESUAIAN "/>
      <sheetName val="BUKU BESAR - DETAIL"/>
      <sheetName val="DATA CONTOH BB"/>
      <sheetName val="BB CONTOH"/>
      <sheetName val="BUKU BESAR"/>
      <sheetName val="NERACA"/>
      <sheetName val="LO"/>
      <sheetName val="LRA"/>
      <sheetName val="LPE"/>
      <sheetName val="LPSAL"/>
      <sheetName val="LAK"/>
      <sheetName val="PA"/>
      <sheetName val="PERSEDIAAN"/>
      <sheetName val="Sheet4"/>
    </sheetNames>
    <sheetDataSet>
      <sheetData sheetId="3">
        <row r="2">
          <cell r="A2" t="str">
            <v>JURNAL PENYESUAIAN</v>
          </cell>
        </row>
        <row r="6">
          <cell r="A6" t="str">
            <v>NO/TGL</v>
          </cell>
          <cell r="B6" t="str">
            <v>AKUN</v>
          </cell>
          <cell r="C6" t="str">
            <v>REF</v>
          </cell>
          <cell r="D6" t="str">
            <v>DEBIT</v>
          </cell>
          <cell r="E6" t="str">
            <v>KREDIT</v>
          </cell>
          <cell r="F6" t="str">
            <v>JENIS JURNAL</v>
          </cell>
        </row>
        <row r="7">
          <cell r="A7">
            <v>1</v>
          </cell>
          <cell r="B7" t="str">
            <v>REALISASI BELANJA LRA - DANA APBD</v>
          </cell>
        </row>
        <row r="8">
          <cell r="A8">
            <v>1</v>
          </cell>
          <cell r="B8" t="str">
            <v>Kas di Kas Daerah</v>
          </cell>
          <cell r="C8">
            <v>1</v>
          </cell>
          <cell r="D8">
            <v>3424160333</v>
          </cell>
        </row>
        <row r="9">
          <cell r="B9" t="str">
            <v>Kas di Kas Daerah</v>
          </cell>
          <cell r="C9">
            <v>1</v>
          </cell>
          <cell r="D9">
            <v>2226720842</v>
          </cell>
        </row>
        <row r="10">
          <cell r="B10" t="str">
            <v>Belanja Barang dan Jasa</v>
          </cell>
          <cell r="C10">
            <v>120</v>
          </cell>
          <cell r="D10">
            <v>250000</v>
          </cell>
        </row>
        <row r="11">
          <cell r="B11" t="str">
            <v>Belanja Barang dan Jasa</v>
          </cell>
          <cell r="C11">
            <v>120</v>
          </cell>
          <cell r="D11">
            <v>50000000</v>
          </cell>
        </row>
        <row r="12">
          <cell r="B12" t="str">
            <v>Belanja Bantuan Sosial</v>
          </cell>
          <cell r="C12">
            <v>123</v>
          </cell>
          <cell r="D12">
            <v>0</v>
          </cell>
        </row>
        <row r="13">
          <cell r="B13" t="str">
            <v>Belanja Modal Tanah</v>
          </cell>
          <cell r="C13">
            <v>124</v>
          </cell>
          <cell r="D13">
            <v>0</v>
          </cell>
        </row>
        <row r="14">
          <cell r="B14" t="str">
            <v>Belanja Modal Peralatan dan Mesin</v>
          </cell>
          <cell r="C14">
            <v>125</v>
          </cell>
          <cell r="D14">
            <v>0</v>
          </cell>
        </row>
        <row r="15">
          <cell r="B15" t="str">
            <v>Belanja Modal Gedung dan Bangunan</v>
          </cell>
          <cell r="C15">
            <v>126</v>
          </cell>
          <cell r="D15">
            <v>0</v>
          </cell>
        </row>
        <row r="16">
          <cell r="B16" t="str">
            <v>Belanja Modal Jalan, Irigasi dan Jaringan</v>
          </cell>
          <cell r="C16">
            <v>127</v>
          </cell>
          <cell r="D16">
            <v>0</v>
          </cell>
        </row>
        <row r="17">
          <cell r="B17" t="str">
            <v>Belanja Modal Aset Tetap Lainnya</v>
          </cell>
          <cell r="C17">
            <v>128</v>
          </cell>
          <cell r="D17">
            <v>8500000000</v>
          </cell>
        </row>
        <row r="18">
          <cell r="B18" t="str">
            <v>Belanja Modal Aset Lainnya</v>
          </cell>
          <cell r="C18">
            <v>129</v>
          </cell>
          <cell r="D18">
            <v>0</v>
          </cell>
        </row>
        <row r="19">
          <cell r="B19" t="str">
            <v>Belanja Modal Aset Tetap Lainnya</v>
          </cell>
          <cell r="C19">
            <v>128</v>
          </cell>
          <cell r="E19">
            <v>14201131175</v>
          </cell>
        </row>
        <row r="23">
          <cell r="A23" t="str">
            <v>CATATAN :</v>
          </cell>
        </row>
        <row r="24">
          <cell r="A24" t="str">
            <v>SUMBER :</v>
          </cell>
        </row>
        <row r="25">
          <cell r="A25">
            <v>2</v>
          </cell>
          <cell r="B25" t="str">
            <v>PENGAKUAN REALISASI PEMBAYARAN ATAS UTANG BELANJA ATAS BEBAN PEGAWAI DAN BEBAN JASA BULAN DESEMBER 2021 YANG YANG BARU DIREALISASI PADA BULAN JANUARI 2022</v>
          </cell>
        </row>
        <row r="26">
          <cell r="A26">
            <v>44926</v>
          </cell>
          <cell r="B26" t="str">
            <v>Kas di Kas Daerah</v>
          </cell>
          <cell r="C26">
            <v>1</v>
          </cell>
          <cell r="D26">
            <v>100000000</v>
          </cell>
        </row>
        <row r="27">
          <cell r="B27" t="str">
            <v>Utang Belanja Jasa</v>
          </cell>
          <cell r="C27">
            <v>58</v>
          </cell>
          <cell r="D27">
            <v>0</v>
          </cell>
        </row>
        <row r="28">
          <cell r="B28" t="str">
            <v>Beban Pegawai </v>
          </cell>
          <cell r="C28">
            <v>80</v>
          </cell>
          <cell r="E28">
            <v>100000000</v>
          </cell>
        </row>
        <row r="29">
          <cell r="B29" t="str">
            <v>Beban Jasa</v>
          </cell>
          <cell r="C29">
            <v>82</v>
          </cell>
          <cell r="E29">
            <v>0</v>
          </cell>
        </row>
        <row r="35">
          <cell r="A35" t="str">
            <v>CATATAN :</v>
          </cell>
        </row>
        <row r="36">
          <cell r="A36" t="str">
            <v>SUMBER :</v>
          </cell>
        </row>
        <row r="37">
          <cell r="A37">
            <v>3</v>
          </cell>
          <cell r="B37" t="str">
            <v>PENGAKUAN REALISASI PEMBAYARAN ATAS UTANG BELANJA ATAS BEBAN PEGAWAI DAN BEBAN JASA BULAN DESEMBER 2021 YANG YANG BARU DIREALISASI PADA BULAN JANUARI 2022</v>
          </cell>
        </row>
        <row r="38">
          <cell r="A38">
            <v>44926</v>
          </cell>
          <cell r="B38" t="str">
            <v>Belanja Barang dan Jasa</v>
          </cell>
          <cell r="C38">
            <v>120</v>
          </cell>
          <cell r="D38">
            <v>65000000</v>
          </cell>
          <cell r="F38" t="str">
            <v>Jumlah Kotor TPP dan Honda</v>
          </cell>
        </row>
        <row r="39">
          <cell r="B39" t="str">
            <v>Beban Jasa</v>
          </cell>
          <cell r="C39">
            <v>82</v>
          </cell>
          <cell r="D39">
            <v>4450000</v>
          </cell>
        </row>
        <row r="40">
          <cell r="B40" t="str">
            <v>Utang Belanja Pegawai</v>
          </cell>
          <cell r="C40">
            <v>57</v>
          </cell>
          <cell r="E40">
            <v>65000000</v>
          </cell>
        </row>
        <row r="41">
          <cell r="B41" t="str">
            <v>Utang Belanja Jasa</v>
          </cell>
          <cell r="C41">
            <v>58</v>
          </cell>
          <cell r="E41">
            <v>4450000</v>
          </cell>
        </row>
        <row r="47">
          <cell r="A47" t="str">
            <v>CATATAN :</v>
          </cell>
        </row>
        <row r="48">
          <cell r="A48" t="str">
            <v>SUMBER :</v>
          </cell>
        </row>
        <row r="49">
          <cell r="A49">
            <v>4</v>
          </cell>
          <cell r="B49" t="str">
            <v>Penghapusan Aset Lain-Lain</v>
          </cell>
        </row>
        <row r="50">
          <cell r="A50">
            <v>44926</v>
          </cell>
          <cell r="B50" t="str">
            <v>Belanja Pegawai</v>
          </cell>
          <cell r="C50">
            <v>119</v>
          </cell>
          <cell r="D50">
            <v>500000000</v>
          </cell>
        </row>
        <row r="51">
          <cell r="B51" t="str">
            <v>Aset Lain-Lain</v>
          </cell>
          <cell r="C51">
            <v>50</v>
          </cell>
          <cell r="E51">
            <v>500000000</v>
          </cell>
        </row>
        <row r="58">
          <cell r="A58" t="str">
            <v>CATATAN :</v>
          </cell>
        </row>
        <row r="59">
          <cell r="A59" t="str">
            <v>SUMBER :</v>
          </cell>
        </row>
        <row r="60">
          <cell r="A60">
            <v>5</v>
          </cell>
          <cell r="B60" t="str">
            <v>PENGAKUAN BEBAN APBD 2022</v>
          </cell>
        </row>
        <row r="61">
          <cell r="A61">
            <v>44926</v>
          </cell>
          <cell r="B61" t="str">
            <v>Belanja Pegawai</v>
          </cell>
          <cell r="C61">
            <v>119</v>
          </cell>
          <cell r="D61">
            <v>350000000</v>
          </cell>
        </row>
        <row r="62">
          <cell r="B62" t="str">
            <v>Beban Persediaan</v>
          </cell>
          <cell r="C62">
            <v>81</v>
          </cell>
          <cell r="D62">
            <v>742048785</v>
          </cell>
        </row>
        <row r="63">
          <cell r="B63" t="str">
            <v>Beban Jasa</v>
          </cell>
          <cell r="C63">
            <v>82</v>
          </cell>
          <cell r="D63">
            <v>782718310</v>
          </cell>
        </row>
        <row r="64">
          <cell r="B64" t="str">
            <v>Beban Pemeliharaan</v>
          </cell>
          <cell r="C64">
            <v>83</v>
          </cell>
          <cell r="D64">
            <v>85417572</v>
          </cell>
        </row>
        <row r="65">
          <cell r="B65" t="str">
            <v>Beban Perjalanan Dinas</v>
          </cell>
          <cell r="C65">
            <v>84</v>
          </cell>
          <cell r="D65">
            <v>616536175</v>
          </cell>
        </row>
        <row r="66">
          <cell r="B66" t="str">
            <v>Beban Hibah</v>
          </cell>
          <cell r="C66">
            <v>87</v>
          </cell>
          <cell r="D66">
            <v>2465313500</v>
          </cell>
        </row>
        <row r="67">
          <cell r="B67" t="str">
            <v>Beban Bantuan Sosial</v>
          </cell>
          <cell r="C67">
            <v>88</v>
          </cell>
          <cell r="D67">
            <v>0</v>
          </cell>
        </row>
        <row r="68">
          <cell r="B68" t="str">
            <v>Beban Amortisasi</v>
          </cell>
          <cell r="C68">
            <v>90</v>
          </cell>
          <cell r="D68">
            <v>0</v>
          </cell>
        </row>
        <row r="69">
          <cell r="B69" t="str">
            <v>RK PPKD</v>
          </cell>
          <cell r="C69" t="str">
            <v>140.1</v>
          </cell>
          <cell r="E69">
            <v>5042034342</v>
          </cell>
        </row>
        <row r="73">
          <cell r="A73" t="str">
            <v>CATATAN :</v>
          </cell>
        </row>
        <row r="74">
          <cell r="A74" t="str">
            <v>SUMBER :</v>
          </cell>
        </row>
        <row r="75">
          <cell r="A75">
            <v>6</v>
          </cell>
          <cell r="B75" t="str">
            <v>MUTASI ANTAR OPD ASET TETAP  PERALATAN MESIN RODA 4 DARI BAGIAN HUKUM SETDA DI TAHUN 2022</v>
          </cell>
        </row>
        <row r="76">
          <cell r="A76">
            <v>44926</v>
          </cell>
          <cell r="B76" t="str">
            <v>Belanja Pegawai</v>
          </cell>
          <cell r="C76">
            <v>119</v>
          </cell>
          <cell r="D76">
            <v>454900000</v>
          </cell>
        </row>
        <row r="77">
          <cell r="B77" t="str">
            <v>RK PPKD Peralatan Mesin</v>
          </cell>
          <cell r="C77" t="str">
            <v>140.8</v>
          </cell>
          <cell r="E77">
            <v>454900000</v>
          </cell>
        </row>
        <row r="84">
          <cell r="A84" t="str">
            <v>CATATAN :</v>
          </cell>
        </row>
        <row r="85">
          <cell r="A85" t="str">
            <v>SUMBER :</v>
          </cell>
        </row>
        <row r="86">
          <cell r="A86">
            <v>7</v>
          </cell>
          <cell r="B86" t="str">
            <v>MENCATAT BEBAN PENYUSUTAN ASET TETAP PERALATAN MESIN TH 2022</v>
          </cell>
        </row>
        <row r="87">
          <cell r="A87">
            <v>44926</v>
          </cell>
          <cell r="B87" t="str">
            <v>Belanja Pegawai</v>
          </cell>
          <cell r="C87">
            <v>119</v>
          </cell>
          <cell r="D87">
            <v>86613833</v>
          </cell>
        </row>
        <row r="88">
          <cell r="B88" t="str">
            <v>Akumulasi Penyusutan Peralatan dan Mesin</v>
          </cell>
          <cell r="C88">
            <v>28</v>
          </cell>
          <cell r="E88">
            <v>86613833</v>
          </cell>
        </row>
        <row r="103">
          <cell r="A103" t="str">
            <v>CATATAN :</v>
          </cell>
        </row>
        <row r="104">
          <cell r="A104" t="str">
            <v>SUMBER :</v>
          </cell>
        </row>
      </sheetData>
      <sheetData sheetId="5">
        <row r="2">
          <cell r="B2" t="str">
            <v>DAFTAR BELANJA BARANG</v>
          </cell>
        </row>
        <row r="5">
          <cell r="B5" t="str">
            <v>NO</v>
          </cell>
          <cell r="C5" t="str">
            <v>KODE</v>
          </cell>
          <cell r="D5" t="str">
            <v>NAMA BARANG</v>
          </cell>
          <cell r="E5" t="str">
            <v>JENIS</v>
          </cell>
          <cell r="F5" t="str">
            <v>JUMLAH</v>
          </cell>
          <cell r="G5" t="str">
            <v>SATUAN</v>
          </cell>
          <cell r="H5" t="str">
            <v>HARGA</v>
          </cell>
          <cell r="I5" t="str">
            <v>SUPLIER</v>
          </cell>
        </row>
        <row r="6">
          <cell r="B6">
            <v>1</v>
          </cell>
          <cell r="C6" t="str">
            <v>B01</v>
          </cell>
          <cell r="D6" t="str">
            <v>SAWI</v>
          </cell>
          <cell r="E6" t="str">
            <v>SAYUR</v>
          </cell>
          <cell r="F6">
            <v>25</v>
          </cell>
          <cell r="G6" t="str">
            <v>KG</v>
          </cell>
          <cell r="H6">
            <v>10000</v>
          </cell>
          <cell r="I6" t="str">
            <v>SUPINDO</v>
          </cell>
        </row>
        <row r="7">
          <cell r="B7">
            <v>2</v>
          </cell>
          <cell r="C7" t="str">
            <v>B02</v>
          </cell>
          <cell r="D7" t="str">
            <v>GARAM</v>
          </cell>
          <cell r="E7" t="str">
            <v>BUMBU</v>
          </cell>
          <cell r="F7">
            <v>11</v>
          </cell>
          <cell r="G7" t="str">
            <v>KG</v>
          </cell>
          <cell r="H7">
            <v>10000</v>
          </cell>
          <cell r="I7" t="str">
            <v>SUPINDO</v>
          </cell>
        </row>
        <row r="8">
          <cell r="B8">
            <v>3</v>
          </cell>
          <cell r="C8" t="str">
            <v>B03</v>
          </cell>
          <cell r="D8" t="str">
            <v>KACANG</v>
          </cell>
          <cell r="E8" t="str">
            <v>SAYUR</v>
          </cell>
          <cell r="F8">
            <v>12</v>
          </cell>
          <cell r="G8" t="str">
            <v>KG</v>
          </cell>
          <cell r="H8">
            <v>5000</v>
          </cell>
          <cell r="I8" t="str">
            <v>SUPINDO</v>
          </cell>
        </row>
        <row r="9">
          <cell r="B9">
            <v>4</v>
          </cell>
          <cell r="C9" t="str">
            <v>B04</v>
          </cell>
          <cell r="D9" t="str">
            <v>APEL</v>
          </cell>
          <cell r="E9" t="str">
            <v>BUAH</v>
          </cell>
          <cell r="F9">
            <v>11</v>
          </cell>
          <cell r="G9" t="str">
            <v>KG</v>
          </cell>
          <cell r="H9">
            <v>10000</v>
          </cell>
          <cell r="I9" t="str">
            <v>SUPINDO</v>
          </cell>
        </row>
        <row r="10">
          <cell r="B10">
            <v>5</v>
          </cell>
          <cell r="C10" t="str">
            <v>B05</v>
          </cell>
          <cell r="D10" t="str">
            <v>WORTEL</v>
          </cell>
          <cell r="E10" t="str">
            <v>SAYUR</v>
          </cell>
          <cell r="F10">
            <v>45</v>
          </cell>
          <cell r="G10" t="str">
            <v>KG</v>
          </cell>
          <cell r="H10">
            <v>12000</v>
          </cell>
          <cell r="I10" t="str">
            <v>SUPINDO</v>
          </cell>
        </row>
        <row r="11">
          <cell r="B11">
            <v>6</v>
          </cell>
          <cell r="C11" t="str">
            <v>B06</v>
          </cell>
          <cell r="D11" t="str">
            <v>MANGGA</v>
          </cell>
          <cell r="E11" t="str">
            <v>BUAH</v>
          </cell>
          <cell r="F11">
            <v>55</v>
          </cell>
          <cell r="G11" t="str">
            <v>KG</v>
          </cell>
          <cell r="H11">
            <v>10000</v>
          </cell>
          <cell r="I11" t="str">
            <v>SUPINDO</v>
          </cell>
        </row>
        <row r="12">
          <cell r="B12">
            <v>7</v>
          </cell>
          <cell r="C12" t="str">
            <v>B07</v>
          </cell>
          <cell r="D12" t="str">
            <v>SALAK</v>
          </cell>
          <cell r="E12" t="str">
            <v>BUAH</v>
          </cell>
          <cell r="F12">
            <v>44</v>
          </cell>
          <cell r="G12" t="str">
            <v>KG</v>
          </cell>
          <cell r="H12">
            <v>14000</v>
          </cell>
          <cell r="I12" t="str">
            <v>SUPINDO</v>
          </cell>
        </row>
        <row r="13">
          <cell r="B13">
            <v>8</v>
          </cell>
          <cell r="C13" t="str">
            <v>B08</v>
          </cell>
          <cell r="D13" t="str">
            <v>CUKA </v>
          </cell>
          <cell r="E13" t="str">
            <v>BUMBU</v>
          </cell>
          <cell r="F13">
            <v>4</v>
          </cell>
          <cell r="G13" t="str">
            <v>KG</v>
          </cell>
          <cell r="H13">
            <v>10000</v>
          </cell>
          <cell r="I13" t="str">
            <v>SUPINDO</v>
          </cell>
        </row>
        <row r="14">
          <cell r="B14">
            <v>9</v>
          </cell>
          <cell r="C14" t="str">
            <v>B09</v>
          </cell>
          <cell r="D14" t="str">
            <v>SELADA</v>
          </cell>
          <cell r="E14" t="str">
            <v>SAYUR</v>
          </cell>
          <cell r="F14">
            <v>44</v>
          </cell>
          <cell r="G14" t="str">
            <v>KG</v>
          </cell>
          <cell r="H14">
            <v>32000</v>
          </cell>
          <cell r="I14" t="str">
            <v>SUPINDO</v>
          </cell>
        </row>
        <row r="15">
          <cell r="B15">
            <v>10</v>
          </cell>
          <cell r="C15" t="str">
            <v>B10</v>
          </cell>
          <cell r="D15" t="str">
            <v>KOLL</v>
          </cell>
          <cell r="E15" t="str">
            <v>SAYUR</v>
          </cell>
          <cell r="F15">
            <v>44</v>
          </cell>
          <cell r="G15" t="str">
            <v>KG</v>
          </cell>
          <cell r="H15">
            <v>10000</v>
          </cell>
          <cell r="I15" t="str">
            <v>SUPINDO</v>
          </cell>
        </row>
        <row r="16">
          <cell r="B16">
            <v>11</v>
          </cell>
          <cell r="C16" t="str">
            <v>B11</v>
          </cell>
          <cell r="D16" t="str">
            <v>KECAP </v>
          </cell>
          <cell r="E16" t="str">
            <v>BUMBU</v>
          </cell>
          <cell r="F16">
            <v>47</v>
          </cell>
          <cell r="G16" t="str">
            <v>KG</v>
          </cell>
          <cell r="H16">
            <v>10000</v>
          </cell>
          <cell r="I16" t="str">
            <v>SUPINDO</v>
          </cell>
        </row>
        <row r="17">
          <cell r="B17">
            <v>12</v>
          </cell>
          <cell r="C17" t="str">
            <v>B12</v>
          </cell>
          <cell r="D17" t="str">
            <v>SAUS</v>
          </cell>
          <cell r="E17" t="str">
            <v>BUMBU</v>
          </cell>
          <cell r="F17">
            <v>55</v>
          </cell>
          <cell r="G17" t="str">
            <v>KG</v>
          </cell>
          <cell r="H17">
            <v>10000</v>
          </cell>
          <cell r="I17" t="str">
            <v>SUPINDO</v>
          </cell>
        </row>
        <row r="18">
          <cell r="B18">
            <v>13</v>
          </cell>
          <cell r="C18" t="str">
            <v>B13</v>
          </cell>
          <cell r="D18" t="str">
            <v>TOMAT</v>
          </cell>
          <cell r="E18" t="str">
            <v>BUAH</v>
          </cell>
          <cell r="F18">
            <v>44</v>
          </cell>
          <cell r="G18" t="str">
            <v>KG</v>
          </cell>
          <cell r="H18">
            <v>10000</v>
          </cell>
          <cell r="I18" t="str">
            <v>SUPINDO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BAH"/>
      <sheetName val="BANSOS"/>
      <sheetName val="SUBSID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UTORIAL"/>
      <sheetName val="KODE AKUN"/>
      <sheetName val="JURNAL PENYESUAIAN "/>
      <sheetName val="BUKU BESAR"/>
      <sheetName val="NERACA LAJUR"/>
      <sheetName val="NERACA"/>
      <sheetName val="LO"/>
      <sheetName val="LRA"/>
      <sheetName val="LPSAL"/>
      <sheetName val="LPE"/>
      <sheetName val="LAK"/>
      <sheetName val="PA"/>
      <sheetName val="PERSEDIAAN "/>
      <sheetName val="PIUTANG"/>
      <sheetName val="BEBAN PERSEDIAAN"/>
      <sheetName val="DATA BEBAN &amp; UTANG PEGAWAI"/>
      <sheetName val="RINCIAN UTANG JASA"/>
      <sheetName val="PDM"/>
      <sheetName val="UTANG BELANJA"/>
      <sheetName val="DETAIL LPE"/>
      <sheetName val="LKK"/>
    </sheetNames>
    <sheetDataSet>
      <sheetData sheetId="3">
        <row r="2">
          <cell r="A2" t="str">
            <v>JURNAL PENYESUAIAN</v>
          </cell>
        </row>
        <row r="6">
          <cell r="A6" t="str">
            <v>NO/TGL</v>
          </cell>
          <cell r="B6" t="str">
            <v>NAMA AKUN</v>
          </cell>
          <cell r="C6" t="str">
            <v>REF</v>
          </cell>
          <cell r="D6" t="str">
            <v>DEBIT</v>
          </cell>
          <cell r="E6" t="str">
            <v>KREDIT</v>
          </cell>
          <cell r="F6" t="str">
            <v>JENIS JURNAL</v>
          </cell>
        </row>
        <row r="7">
          <cell r="A7">
            <v>1</v>
          </cell>
          <cell r="B7" t="str">
            <v>REALISASI PENDAPATAN LRA - DANA APBD</v>
          </cell>
        </row>
        <row r="8">
          <cell r="A8">
            <v>44926</v>
          </cell>
          <cell r="B8" t="str">
            <v>Perubahan SAL</v>
          </cell>
          <cell r="C8" t="str">
            <v>139.1</v>
          </cell>
          <cell r="D8">
            <v>1036468000</v>
          </cell>
        </row>
        <row r="9">
          <cell r="B9" t="str">
            <v>Pendapatan Retribusi Daerah - LRA</v>
          </cell>
          <cell r="C9">
            <v>106</v>
          </cell>
          <cell r="E9">
            <v>1036468000</v>
          </cell>
        </row>
        <row r="21">
          <cell r="A21" t="str">
            <v>CATATAN :</v>
          </cell>
        </row>
        <row r="22">
          <cell r="A22" t="str">
            <v>SUMBER :</v>
          </cell>
        </row>
        <row r="23">
          <cell r="A23">
            <v>2</v>
          </cell>
          <cell r="B23" t="str">
            <v>REALISASI BELANJA LRA - DANA APBD</v>
          </cell>
        </row>
        <row r="24">
          <cell r="A24">
            <v>44926</v>
          </cell>
          <cell r="B24" t="str">
            <v>Belanja Pegawai</v>
          </cell>
          <cell r="C24">
            <v>119</v>
          </cell>
          <cell r="D24">
            <v>7294620499</v>
          </cell>
        </row>
        <row r="25">
          <cell r="B25" t="str">
            <v>Belanja Barang dan Jasa</v>
          </cell>
          <cell r="C25">
            <v>120</v>
          </cell>
          <cell r="D25">
            <v>19128788261</v>
          </cell>
        </row>
        <row r="26">
          <cell r="B26" t="str">
            <v>Belanja Subsidi</v>
          </cell>
          <cell r="C26">
            <v>121</v>
          </cell>
          <cell r="D26">
            <v>0</v>
          </cell>
        </row>
        <row r="27">
          <cell r="B27" t="str">
            <v>Belanja Hibah</v>
          </cell>
          <cell r="C27">
            <v>122</v>
          </cell>
          <cell r="D27">
            <v>0</v>
          </cell>
        </row>
        <row r="28">
          <cell r="B28" t="str">
            <v>Belanja Bantuan Sosial</v>
          </cell>
          <cell r="C28">
            <v>123</v>
          </cell>
          <cell r="D28">
            <v>0</v>
          </cell>
        </row>
        <row r="29">
          <cell r="B29" t="str">
            <v>Belanja Modal Tanah</v>
          </cell>
          <cell r="C29">
            <v>124</v>
          </cell>
          <cell r="D29">
            <v>0</v>
          </cell>
        </row>
        <row r="30">
          <cell r="B30" t="str">
            <v>Belanja Modal Peralatan dan Mesin</v>
          </cell>
          <cell r="C30">
            <v>125</v>
          </cell>
          <cell r="D30">
            <v>1336670000</v>
          </cell>
        </row>
        <row r="31">
          <cell r="B31" t="str">
            <v>Belanja Modal Gedung dan Bangunan</v>
          </cell>
          <cell r="C31">
            <v>126</v>
          </cell>
          <cell r="D31">
            <v>25259479700</v>
          </cell>
        </row>
        <row r="32">
          <cell r="B32" t="str">
            <v>Belanja Modal Jalan, Irigasi dan Jaringan</v>
          </cell>
          <cell r="C32">
            <v>127</v>
          </cell>
          <cell r="D32">
            <v>95003626595</v>
          </cell>
        </row>
        <row r="33">
          <cell r="B33" t="str">
            <v>Belanja Modal Aset Tetap Lainnya</v>
          </cell>
          <cell r="C33">
            <v>128</v>
          </cell>
          <cell r="D33">
            <v>100000000</v>
          </cell>
        </row>
        <row r="34">
          <cell r="B34" t="str">
            <v>Belanja Modal Aset Lainnya</v>
          </cell>
          <cell r="C34">
            <v>129</v>
          </cell>
          <cell r="D34">
            <v>0</v>
          </cell>
        </row>
        <row r="35">
          <cell r="B35" t="str">
            <v>Perubahan SAL</v>
          </cell>
          <cell r="C35" t="str">
            <v>139.1</v>
          </cell>
          <cell r="E35">
            <v>148123185055</v>
          </cell>
        </row>
        <row r="39">
          <cell r="A39" t="str">
            <v>CATATAN :</v>
          </cell>
        </row>
        <row r="40">
          <cell r="A40" t="str">
            <v>SUMBER :</v>
          </cell>
        </row>
        <row r="41">
          <cell r="A41">
            <v>3</v>
          </cell>
          <cell r="B41" t="str">
            <v>PENGAKUAN PENDAPATAN RETRIBUSI LO</v>
          </cell>
        </row>
        <row r="42">
          <cell r="A42">
            <v>44926</v>
          </cell>
          <cell r="B42" t="str">
            <v>RK PPKD</v>
          </cell>
          <cell r="C42" t="str">
            <v>140.1</v>
          </cell>
          <cell r="D42">
            <v>1028002000</v>
          </cell>
        </row>
        <row r="43">
          <cell r="B43" t="str">
            <v>Pendapatan Retribusi Daerah - LO</v>
          </cell>
          <cell r="C43">
            <v>62</v>
          </cell>
          <cell r="E43">
            <v>1028002000</v>
          </cell>
        </row>
        <row r="57">
          <cell r="A57" t="str">
            <v>CATATAN :</v>
          </cell>
        </row>
        <row r="58">
          <cell r="A58" t="str">
            <v>SUMBER :</v>
          </cell>
        </row>
        <row r="59">
          <cell r="A59">
            <v>4</v>
          </cell>
          <cell r="B59" t="str">
            <v>PENGAKUAN BEBAN APBD 2022</v>
          </cell>
        </row>
        <row r="60">
          <cell r="A60">
            <v>44926</v>
          </cell>
          <cell r="B60" t="str">
            <v>Beban Pegawai </v>
          </cell>
          <cell r="C60">
            <v>80</v>
          </cell>
          <cell r="D60">
            <v>7294620499</v>
          </cell>
        </row>
        <row r="61">
          <cell r="B61" t="str">
            <v>Beban Persediaan</v>
          </cell>
          <cell r="C61">
            <v>81</v>
          </cell>
          <cell r="D61">
            <v>3891261985</v>
          </cell>
        </row>
        <row r="62">
          <cell r="B62" t="str">
            <v>Beban Jasa</v>
          </cell>
          <cell r="C62">
            <v>82</v>
          </cell>
          <cell r="D62">
            <v>7169611178</v>
          </cell>
        </row>
        <row r="63">
          <cell r="B63" t="str">
            <v>Beban Pemeliharaan</v>
          </cell>
          <cell r="C63">
            <v>83</v>
          </cell>
          <cell r="D63">
            <v>7510920142</v>
          </cell>
        </row>
        <row r="64">
          <cell r="B64" t="str">
            <v>Beban Perjalanan Dinas</v>
          </cell>
          <cell r="C64">
            <v>84</v>
          </cell>
          <cell r="D64">
            <v>556994956</v>
          </cell>
        </row>
        <row r="65">
          <cell r="B65" t="str">
            <v>Beban Hibah</v>
          </cell>
          <cell r="C65">
            <v>87</v>
          </cell>
          <cell r="D65">
            <v>0</v>
          </cell>
        </row>
        <row r="66">
          <cell r="B66" t="str">
            <v>Beban Bantuan Sosial</v>
          </cell>
          <cell r="C66">
            <v>88</v>
          </cell>
          <cell r="D66">
            <v>0</v>
          </cell>
        </row>
        <row r="67">
          <cell r="B67" t="str">
            <v>Beban Bantuan Keuangan</v>
          </cell>
          <cell r="C67" t="str">
            <v>88.1</v>
          </cell>
          <cell r="D67">
            <v>0</v>
          </cell>
        </row>
        <row r="68">
          <cell r="B68" t="str">
            <v>Beban Amortisasi</v>
          </cell>
          <cell r="C68">
            <v>90</v>
          </cell>
          <cell r="D68">
            <v>0</v>
          </cell>
        </row>
        <row r="69">
          <cell r="B69" t="str">
            <v>RK PPKD</v>
          </cell>
          <cell r="C69" t="str">
            <v>140.1</v>
          </cell>
          <cell r="E69">
            <v>26423408760</v>
          </cell>
        </row>
        <row r="75">
          <cell r="A75" t="str">
            <v>CATATAN :</v>
          </cell>
        </row>
        <row r="76">
          <cell r="A76" t="str">
            <v>SUMBER :</v>
          </cell>
        </row>
        <row r="77">
          <cell r="A77">
            <v>5</v>
          </cell>
          <cell r="B77" t="str">
            <v>PENGAKUAN ASET TETAP DAN ASET TIDAK BERWUJUD DARI BELANJA MODAL APBD 2022</v>
          </cell>
        </row>
        <row r="78">
          <cell r="A78">
            <v>44926</v>
          </cell>
          <cell r="B78" t="str">
            <v>Tanah</v>
          </cell>
          <cell r="C78">
            <v>26</v>
          </cell>
          <cell r="D78">
            <v>0</v>
          </cell>
        </row>
        <row r="79">
          <cell r="B79" t="str">
            <v>Peralatan dan Mesin</v>
          </cell>
          <cell r="C79">
            <v>27</v>
          </cell>
          <cell r="D79">
            <v>1336670000</v>
          </cell>
        </row>
        <row r="80">
          <cell r="B80" t="str">
            <v>Gedung dan Bangunan</v>
          </cell>
          <cell r="C80">
            <v>30</v>
          </cell>
          <cell r="D80">
            <v>25259479700</v>
          </cell>
        </row>
        <row r="81">
          <cell r="B81" t="str">
            <v>Jalan, Irigasi dan Jaringan</v>
          </cell>
          <cell r="C81">
            <v>33</v>
          </cell>
          <cell r="D81">
            <v>95003626595</v>
          </cell>
        </row>
        <row r="82">
          <cell r="B82" t="str">
            <v>Aset Tetap Lainnya</v>
          </cell>
          <cell r="C82">
            <v>36</v>
          </cell>
          <cell r="D82">
            <v>100000000</v>
          </cell>
        </row>
        <row r="83">
          <cell r="B83" t="str">
            <v>Aset Tak Berwujud</v>
          </cell>
          <cell r="C83">
            <v>47</v>
          </cell>
          <cell r="D83">
            <v>0</v>
          </cell>
        </row>
        <row r="84">
          <cell r="B84" t="str">
            <v>RK PPKD</v>
          </cell>
          <cell r="C84" t="str">
            <v>140.1</v>
          </cell>
          <cell r="E84">
            <v>121699776295</v>
          </cell>
        </row>
        <row r="92">
          <cell r="A92" t="str">
            <v>CATATAN :</v>
          </cell>
        </row>
        <row r="93">
          <cell r="A93" t="str">
            <v>SUMBER :</v>
          </cell>
        </row>
        <row r="94">
          <cell r="A94">
            <v>6</v>
          </cell>
          <cell r="B94" t="str">
            <v>PENGAKUAN PEMAKAIAN PERSEDIAAN TAHUN LALU (KHUSUS SKPD YANG MEMILIKI PERSEDIAAN TAHUN 2022)</v>
          </cell>
        </row>
        <row r="95">
          <cell r="A95">
            <v>44926</v>
          </cell>
          <cell r="B95" t="str">
            <v>Beban Persediaan</v>
          </cell>
          <cell r="C95">
            <v>81</v>
          </cell>
          <cell r="D95">
            <v>715000</v>
          </cell>
        </row>
        <row r="96">
          <cell r="B96" t="str">
            <v>Persediaan Barang Tak Habis Pakai</v>
          </cell>
          <cell r="C96" t="str">
            <v>20.1</v>
          </cell>
        </row>
        <row r="97">
          <cell r="B97" t="str">
            <v>Persediaan Barang Habis Pakai</v>
          </cell>
          <cell r="C97" t="str">
            <v>20.2</v>
          </cell>
          <cell r="E97">
            <v>715000</v>
          </cell>
        </row>
        <row r="98">
          <cell r="B98" t="str">
            <v>Persediaan Barang Bekas Pakai</v>
          </cell>
          <cell r="C98" t="str">
            <v>20.3</v>
          </cell>
        </row>
        <row r="109">
          <cell r="A109" t="str">
            <v>CATATAN :</v>
          </cell>
        </row>
        <row r="110">
          <cell r="A110" t="str">
            <v>SUMBER :</v>
          </cell>
        </row>
        <row r="111">
          <cell r="A111">
            <v>7</v>
          </cell>
          <cell r="B111" t="str">
            <v>PENGAKUAN REALISASI PEMBAYARAN ATAS UTANG BELANJA ATAS BEBAN PEGAWAI DAN BEBAN JASA BULAN DESEMBER 2022 YANG YANG BARU DIREALISASI PADA BULAN JANUARI 2023</v>
          </cell>
        </row>
        <row r="112">
          <cell r="A112">
            <v>44926</v>
          </cell>
          <cell r="B112" t="str">
            <v>Utang Belanja Pegawai</v>
          </cell>
          <cell r="C112">
            <v>57</v>
          </cell>
          <cell r="D112">
            <v>170186190</v>
          </cell>
        </row>
        <row r="113">
          <cell r="B113" t="str">
            <v>Utang Belanja Jasa</v>
          </cell>
          <cell r="C113">
            <v>58</v>
          </cell>
          <cell r="D113">
            <v>0</v>
          </cell>
        </row>
        <row r="114">
          <cell r="B114" t="str">
            <v>Beban Pegawai </v>
          </cell>
          <cell r="C114">
            <v>80</v>
          </cell>
          <cell r="E114">
            <v>170186190</v>
          </cell>
        </row>
        <row r="115">
          <cell r="B115" t="str">
            <v>Beban Jasa</v>
          </cell>
          <cell r="C115">
            <v>82</v>
          </cell>
          <cell r="E115">
            <v>0</v>
          </cell>
        </row>
        <row r="127">
          <cell r="A127" t="str">
            <v>CATATAN :</v>
          </cell>
        </row>
        <row r="128">
          <cell r="A128" t="str">
            <v>SUMBER :</v>
          </cell>
        </row>
        <row r="129">
          <cell r="A129">
            <v>8</v>
          </cell>
          <cell r="B129" t="str">
            <v>PENGAKUAN REALISASI PEMBAYARAN ATAS UTANG BELANJA ATAS BEBAN PEGAWAI DAN BEBAN JASA BULAN DESEMBER 2022 YANG YANG BARU DIREALISASI PADA BULAN JANUARI 2023</v>
          </cell>
        </row>
        <row r="130">
          <cell r="A130">
            <v>44926</v>
          </cell>
          <cell r="B130" t="str">
            <v>Beban Pegawai </v>
          </cell>
          <cell r="C130">
            <v>80</v>
          </cell>
          <cell r="D130">
            <v>153883617</v>
          </cell>
        </row>
        <row r="131">
          <cell r="B131" t="str">
            <v>Beban Jasa</v>
          </cell>
          <cell r="C131">
            <v>82</v>
          </cell>
          <cell r="D131">
            <v>26550000</v>
          </cell>
        </row>
        <row r="132">
          <cell r="B132" t="str">
            <v>Utang Belanja Pegawai</v>
          </cell>
          <cell r="C132">
            <v>57</v>
          </cell>
          <cell r="E132">
            <v>153883617</v>
          </cell>
        </row>
        <row r="133">
          <cell r="B133" t="str">
            <v>Utang Belanja Jasa</v>
          </cell>
          <cell r="C133">
            <v>58</v>
          </cell>
          <cell r="E133">
            <v>26550000</v>
          </cell>
        </row>
        <row r="146">
          <cell r="A146" t="str">
            <v>CATATAN :</v>
          </cell>
        </row>
        <row r="147">
          <cell r="A147" t="str">
            <v>SUMBER :</v>
          </cell>
        </row>
        <row r="148">
          <cell r="A148">
            <v>9</v>
          </cell>
          <cell r="B148" t="str">
            <v>PENGAKUAN ASET TETAP YANG TIDAK MEMENUHI KAPITALISASI /EKSTRACOMPT DARI PENGDAAN TAHUN 2022</v>
          </cell>
        </row>
        <row r="149">
          <cell r="A149">
            <v>44926</v>
          </cell>
          <cell r="B149" t="str">
            <v>Beban Lain-Lain</v>
          </cell>
          <cell r="C149">
            <v>93</v>
          </cell>
          <cell r="D149">
            <v>1218000</v>
          </cell>
        </row>
        <row r="150">
          <cell r="B150" t="str">
            <v>Peralatan dan Mesin</v>
          </cell>
          <cell r="C150">
            <v>27</v>
          </cell>
          <cell r="E150">
            <v>1218000</v>
          </cell>
        </row>
        <row r="166">
          <cell r="A166" t="str">
            <v>CATATAN :</v>
          </cell>
        </row>
        <row r="167">
          <cell r="A167" t="str">
            <v>SUMBER :</v>
          </cell>
        </row>
        <row r="168">
          <cell r="A168">
            <v>10</v>
          </cell>
          <cell r="B168" t="str">
            <v>PENGAKUAN MUTASI ASET TETAP PERALATAN MESIN BERUPA KENDARAAN RODA 4 DARI BAGIAN UMUM SETDA TAHN 2022</v>
          </cell>
        </row>
        <row r="169">
          <cell r="A169">
            <v>44926</v>
          </cell>
          <cell r="B169" t="str">
            <v>Peralatan dan Mesin</v>
          </cell>
          <cell r="C169">
            <v>27</v>
          </cell>
          <cell r="D169">
            <v>437000000</v>
          </cell>
        </row>
        <row r="170">
          <cell r="B170" t="str">
            <v>RK PPKD Peralatan Mesin</v>
          </cell>
          <cell r="C170" t="str">
            <v>140.8</v>
          </cell>
          <cell r="E170">
            <v>437000000</v>
          </cell>
        </row>
        <row r="184">
          <cell r="A184" t="str">
            <v>CATATAN :</v>
          </cell>
        </row>
        <row r="185">
          <cell r="A185" t="str">
            <v>SUMBER :</v>
          </cell>
        </row>
        <row r="186">
          <cell r="A186">
            <v>11</v>
          </cell>
          <cell r="B186" t="str">
            <v>PENGAKUAN REKLASIFIKASI ASET TETAP DARI JALAN IRIGASI JARINGAN KE PERALATAN MESIN TAHUN 2022</v>
          </cell>
        </row>
        <row r="187">
          <cell r="A187">
            <v>44926</v>
          </cell>
          <cell r="B187" t="str">
            <v>Peralatan dan Mesin</v>
          </cell>
          <cell r="C187">
            <v>27</v>
          </cell>
          <cell r="D187">
            <v>1077632750</v>
          </cell>
        </row>
        <row r="188">
          <cell r="B188" t="str">
            <v>Jalan, Irigasi dan Jaringan</v>
          </cell>
          <cell r="C188">
            <v>33</v>
          </cell>
          <cell r="E188">
            <v>1077632750</v>
          </cell>
        </row>
        <row r="202">
          <cell r="A202" t="str">
            <v>CATATAN :</v>
          </cell>
        </row>
        <row r="203">
          <cell r="A203" t="str">
            <v>SUMBER :</v>
          </cell>
        </row>
        <row r="204">
          <cell r="A204">
            <v>12</v>
          </cell>
          <cell r="B204" t="str">
            <v>PENYESUAIAN REALISASI PIUTANG RETRIBUSI TAHUN 2021 YANG TERBAYAR DI TAHUN 2022</v>
          </cell>
        </row>
        <row r="205">
          <cell r="A205">
            <v>44926</v>
          </cell>
          <cell r="B205" t="str">
            <v>RK PPKD</v>
          </cell>
          <cell r="C205" t="str">
            <v>140.1</v>
          </cell>
          <cell r="D205">
            <v>8466000</v>
          </cell>
        </row>
        <row r="206">
          <cell r="B206" t="str">
            <v>Piutang Retribusi</v>
          </cell>
          <cell r="C206">
            <v>10</v>
          </cell>
          <cell r="E206">
            <v>8466000</v>
          </cell>
        </row>
        <row r="220">
          <cell r="A220" t="str">
            <v>CATATAN :</v>
          </cell>
        </row>
        <row r="221">
          <cell r="A221" t="str">
            <v>SUMBER :</v>
          </cell>
        </row>
        <row r="222">
          <cell r="A222">
            <v>13</v>
          </cell>
          <cell r="B222" t="str">
            <v>MENCATAT PENGHAPUSAN  PENYISIHAN ATAS REALISASI PIUTANG ATAS RETRIBUSI  DESEMBER  TH 2021 YANG BARU DIREALISASI DI TH 2022</v>
          </cell>
        </row>
        <row r="223">
          <cell r="A223">
            <v>44926</v>
          </cell>
          <cell r="B223" t="str">
            <v>Penyisihan Piutang Retribusi</v>
          </cell>
          <cell r="C223">
            <v>11</v>
          </cell>
          <cell r="D223">
            <v>84660</v>
          </cell>
        </row>
        <row r="224">
          <cell r="B224" t="str">
            <v>Ekuitas</v>
          </cell>
          <cell r="C224">
            <v>140</v>
          </cell>
          <cell r="E224">
            <v>84660</v>
          </cell>
        </row>
        <row r="237">
          <cell r="A237" t="str">
            <v>CATATAN :</v>
          </cell>
        </row>
        <row r="238">
          <cell r="A238" t="str">
            <v>SUMBER :</v>
          </cell>
        </row>
        <row r="239">
          <cell r="A239">
            <v>14</v>
          </cell>
          <cell r="B239" t="str">
            <v>KOREKSI REKLASIFIKASI DARI ASET TETAP JALAN IRIGASI DAN JARINGAN  KE PERALATAN MESIN  TAHUN 2022</v>
          </cell>
        </row>
        <row r="240">
          <cell r="A240">
            <v>44926</v>
          </cell>
          <cell r="B240" t="str">
            <v>Peralatan dan Mesin</v>
          </cell>
          <cell r="C240">
            <v>27</v>
          </cell>
          <cell r="D240">
            <v>894130050</v>
          </cell>
        </row>
        <row r="241">
          <cell r="B241" t="str">
            <v>Jalan, Irigasi dan Jaringan</v>
          </cell>
          <cell r="C241">
            <v>33</v>
          </cell>
          <cell r="E241">
            <v>894130050</v>
          </cell>
        </row>
        <row r="242">
          <cell r="C242" t="e">
            <v>#N/A</v>
          </cell>
        </row>
        <row r="243">
          <cell r="C243" t="e">
            <v>#N/A</v>
          </cell>
        </row>
        <row r="252">
          <cell r="A252" t="str">
            <v>CATATAN :</v>
          </cell>
        </row>
        <row r="253">
          <cell r="A253" t="str">
            <v>SUMBER :</v>
          </cell>
        </row>
        <row r="254">
          <cell r="A254">
            <v>15</v>
          </cell>
          <cell r="B254" t="str">
            <v>MENCATAT REKLASIFIKASI ASET DARI BELANJA  JASA  KE ASET TETAP PERALATAN MESIN  DI TAHUN 2022</v>
          </cell>
        </row>
        <row r="255">
          <cell r="A255">
            <v>44926</v>
          </cell>
          <cell r="B255" t="str">
            <v>Peralatan dan Mesin</v>
          </cell>
          <cell r="C255">
            <v>27</v>
          </cell>
          <cell r="D255">
            <v>188990000</v>
          </cell>
        </row>
        <row r="256">
          <cell r="B256" t="str">
            <v>Beban Jasa</v>
          </cell>
          <cell r="C256">
            <v>82</v>
          </cell>
          <cell r="E256">
            <v>188990000</v>
          </cell>
        </row>
        <row r="257">
          <cell r="C257" t="e">
            <v>#N/A</v>
          </cell>
        </row>
        <row r="258">
          <cell r="C258" t="e">
            <v>#N/A</v>
          </cell>
        </row>
        <row r="265">
          <cell r="A265" t="str">
            <v>CATATAN :</v>
          </cell>
        </row>
        <row r="266">
          <cell r="A266" t="str">
            <v>SUMBER :</v>
          </cell>
        </row>
        <row r="267">
          <cell r="A267">
            <v>16</v>
          </cell>
          <cell r="B267" t="str">
            <v>MENCATAT PENGHAPUSAN ASET TETAP PERALATAN MESIN BERUPA BARANG INVENTARIS DAN MOBIL RODA 4 DI TAHUN 2022</v>
          </cell>
        </row>
        <row r="268">
          <cell r="A268">
            <v>44926</v>
          </cell>
          <cell r="B268" t="str">
            <v>Akumulasi Penyusutan Peralatan dan Mesin</v>
          </cell>
          <cell r="C268">
            <v>28</v>
          </cell>
          <cell r="D268">
            <v>348195160</v>
          </cell>
        </row>
        <row r="269">
          <cell r="B269" t="str">
            <v>Peralatan dan Mesin</v>
          </cell>
          <cell r="C269">
            <v>27</v>
          </cell>
          <cell r="E269">
            <v>348195160</v>
          </cell>
        </row>
        <row r="279">
          <cell r="A279" t="str">
            <v>CATATAN :</v>
          </cell>
        </row>
        <row r="280">
          <cell r="A280" t="str">
            <v>SUMBER :</v>
          </cell>
        </row>
        <row r="281">
          <cell r="A281">
            <v>17</v>
          </cell>
          <cell r="B281" t="str">
            <v>MENCATAT MUTASI ASET TETAP GEDUNG DAN BANGUNAN KE BKAD TAHUN 2022 </v>
          </cell>
        </row>
        <row r="282">
          <cell r="A282">
            <v>44926</v>
          </cell>
          <cell r="B282" t="str">
            <v>RK PPKD Gedung Bangunan</v>
          </cell>
          <cell r="C282" t="str">
            <v>140.9</v>
          </cell>
          <cell r="D282">
            <v>1778582000</v>
          </cell>
        </row>
        <row r="283">
          <cell r="B283" t="str">
            <v>Gedung dan Bangunan</v>
          </cell>
          <cell r="C283">
            <v>30</v>
          </cell>
          <cell r="E283">
            <v>1778582000</v>
          </cell>
        </row>
        <row r="294">
          <cell r="A294" t="str">
            <v>CATATAN :</v>
          </cell>
        </row>
        <row r="295">
          <cell r="A295" t="str">
            <v>SUMBER :</v>
          </cell>
        </row>
        <row r="296">
          <cell r="A296">
            <v>18</v>
          </cell>
          <cell r="B296" t="str">
            <v>MENCATAT MUTASI ASET TETAP GEDUNG DAN BANGUNAN KE KECAMATAN  MANGUHARJO TAHUN 2022 </v>
          </cell>
        </row>
        <row r="297">
          <cell r="A297">
            <v>44926</v>
          </cell>
          <cell r="B297" t="str">
            <v>RK PPKD Gedung Bangunan</v>
          </cell>
          <cell r="C297" t="str">
            <v>140.9</v>
          </cell>
          <cell r="D297">
            <v>255542000</v>
          </cell>
        </row>
        <row r="298">
          <cell r="B298" t="str">
            <v>Gedung dan Bangunan</v>
          </cell>
          <cell r="C298">
            <v>30</v>
          </cell>
          <cell r="E298">
            <v>255542000</v>
          </cell>
        </row>
        <row r="309">
          <cell r="A309" t="str">
            <v>CATATAN :</v>
          </cell>
        </row>
        <row r="310">
          <cell r="A310" t="str">
            <v>SUMBER :</v>
          </cell>
        </row>
        <row r="311">
          <cell r="A311">
            <v>19</v>
          </cell>
          <cell r="B311" t="str">
            <v>REKLASIFIKASI DARI ASET TETAP KONSTRUKSI DALAM PENGERJAAN (KDP) KE GEDUNG DAN BANGUNAN TAHUN 2022</v>
          </cell>
        </row>
        <row r="312">
          <cell r="A312">
            <v>44926</v>
          </cell>
          <cell r="B312" t="str">
            <v>Gedung dan Bangunan</v>
          </cell>
          <cell r="C312">
            <v>30</v>
          </cell>
          <cell r="D312">
            <v>2459242380</v>
          </cell>
        </row>
        <row r="313">
          <cell r="B313" t="str">
            <v>Konstruksi dalam Pengerjaan</v>
          </cell>
          <cell r="C313">
            <v>39</v>
          </cell>
          <cell r="E313">
            <v>2459242380</v>
          </cell>
        </row>
        <row r="324">
          <cell r="A324" t="str">
            <v>CATATAN :</v>
          </cell>
        </row>
        <row r="325">
          <cell r="A325" t="str">
            <v>SUMBER :</v>
          </cell>
        </row>
        <row r="326">
          <cell r="A326">
            <v>20</v>
          </cell>
          <cell r="B326" t="str">
            <v>REKLASIFIKASI ASET TETAP JALAN,IRIGASI DAN JARINGAN KE GEDUNG DAN BANGUNAN TAHUN 2022</v>
          </cell>
        </row>
        <row r="327">
          <cell r="B327" t="str">
            <v>Gedung dan Bangunan</v>
          </cell>
          <cell r="C327">
            <v>30</v>
          </cell>
          <cell r="D327">
            <v>3644552149</v>
          </cell>
        </row>
        <row r="328">
          <cell r="B328" t="str">
            <v>Jalan, Irigasi dan Jaringan</v>
          </cell>
          <cell r="C328">
            <v>33</v>
          </cell>
          <cell r="E328">
            <v>3644552149</v>
          </cell>
        </row>
        <row r="339">
          <cell r="A339" t="str">
            <v>CATATAN :</v>
          </cell>
        </row>
        <row r="340">
          <cell r="A340" t="str">
            <v>SUMBER :</v>
          </cell>
        </row>
        <row r="341">
          <cell r="A341">
            <v>21</v>
          </cell>
          <cell r="B341" t="str">
            <v>REKLASIFIKASI ASET TETAP GEDUNG DAN BANGUNAN KE KONSTRUKSI DALAM PENGERJAAN (KDP) TAHN 2022</v>
          </cell>
        </row>
        <row r="342">
          <cell r="B342" t="str">
            <v>Konstruksi dalam Pengerjaan</v>
          </cell>
          <cell r="C342">
            <v>39</v>
          </cell>
          <cell r="D342">
            <v>3496227000</v>
          </cell>
        </row>
        <row r="343">
          <cell r="B343" t="str">
            <v>Gedung dan Bangunan</v>
          </cell>
          <cell r="C343">
            <v>30</v>
          </cell>
          <cell r="E343">
            <v>3496227000</v>
          </cell>
        </row>
        <row r="354">
          <cell r="A354" t="str">
            <v>CATATAN :</v>
          </cell>
        </row>
        <row r="355">
          <cell r="A355" t="str">
            <v>SUMBER :</v>
          </cell>
        </row>
        <row r="356">
          <cell r="A356">
            <v>22</v>
          </cell>
          <cell r="B356" t="str">
            <v>MENCATAT PENGAKUAN  ASET TETAP GEDUNG DAN BANGUNAN SEBESAR PERENCANAAN YANG BELUM DIBAYAR DAN DIAKUI SEBAGAI UTANG BELANJA DI TAHN 2022</v>
          </cell>
        </row>
        <row r="357">
          <cell r="B357" t="str">
            <v>Gedung dan Bangunan</v>
          </cell>
          <cell r="C357">
            <v>30</v>
          </cell>
          <cell r="D357">
            <v>368613200</v>
          </cell>
        </row>
        <row r="358">
          <cell r="B358" t="str">
            <v>Utang Belanja Modal</v>
          </cell>
          <cell r="C358" t="str">
            <v>58.1</v>
          </cell>
          <cell r="E358">
            <v>368613200</v>
          </cell>
        </row>
        <row r="369">
          <cell r="A369" t="str">
            <v>CATATAN :</v>
          </cell>
        </row>
        <row r="370">
          <cell r="A370" t="str">
            <v>SUMBER :</v>
          </cell>
        </row>
        <row r="371">
          <cell r="A371">
            <v>23</v>
          </cell>
          <cell r="B371" t="str">
            <v>PENGAKUAN ASET TETAP GEDUNG DAN BANGUNAN BERDASARKANREALISASI BARANG JASA TAHUN 2022</v>
          </cell>
        </row>
        <row r="372">
          <cell r="B372" t="str">
            <v>Gedung dan Bangunan</v>
          </cell>
          <cell r="C372">
            <v>30</v>
          </cell>
          <cell r="D372">
            <v>1161849271</v>
          </cell>
        </row>
        <row r="373">
          <cell r="B373" t="str">
            <v>Beban Jasa</v>
          </cell>
          <cell r="C373">
            <v>82</v>
          </cell>
          <cell r="E373">
            <v>1161849271</v>
          </cell>
        </row>
        <row r="384">
          <cell r="A384" t="str">
            <v>CATATAN :</v>
          </cell>
        </row>
        <row r="385">
          <cell r="A385" t="str">
            <v>SUMBER :</v>
          </cell>
        </row>
        <row r="386">
          <cell r="A386">
            <v>24</v>
          </cell>
          <cell r="B386" t="str">
            <v>REKLASIFIKASI ASET TETAP GEDUNG DAN BANGUNAN KE ASET LAIN-LAIN TAHUN 2022</v>
          </cell>
        </row>
        <row r="387">
          <cell r="B387" t="str">
            <v>Aset Lain-Lain</v>
          </cell>
          <cell r="C387">
            <v>50</v>
          </cell>
          <cell r="D387">
            <v>1628413100</v>
          </cell>
        </row>
        <row r="388">
          <cell r="B388" t="str">
            <v>Gedung dan Bangunan</v>
          </cell>
          <cell r="C388">
            <v>30</v>
          </cell>
          <cell r="E388">
            <v>1628413100</v>
          </cell>
        </row>
        <row r="399">
          <cell r="A399" t="str">
            <v>CATATAN :</v>
          </cell>
        </row>
        <row r="400">
          <cell r="A400" t="str">
            <v>SUMBER :</v>
          </cell>
        </row>
        <row r="401">
          <cell r="A401">
            <v>25</v>
          </cell>
          <cell r="B401" t="str">
            <v>PENGAKUAN UTANG BELANJA ATAS PERENCANAAN DAN PENGAWASAN ATAS ASET TETAP JALAN IRIGASI DAN JARINGAN TAHUN 2022</v>
          </cell>
        </row>
        <row r="402">
          <cell r="B402" t="str">
            <v>Jalan, Irigasi dan Jaringan</v>
          </cell>
          <cell r="C402">
            <v>33</v>
          </cell>
          <cell r="D402">
            <v>1056731380</v>
          </cell>
        </row>
        <row r="403">
          <cell r="B403" t="str">
            <v>Utang Belanja Modal</v>
          </cell>
          <cell r="C403" t="str">
            <v>58.1</v>
          </cell>
          <cell r="E403">
            <v>1056731380</v>
          </cell>
        </row>
        <row r="414">
          <cell r="A414" t="str">
            <v>CATATAN :</v>
          </cell>
        </row>
        <row r="415">
          <cell r="A415" t="str">
            <v>SUMBER :</v>
          </cell>
        </row>
        <row r="416">
          <cell r="A416">
            <v>26</v>
          </cell>
          <cell r="B416" t="str">
            <v>PENGAKUAN ASET TETAP JALAN, IRIGASI DAN JARINGAN DARI REALISASI BELANJA JASA TAHUN 2022</v>
          </cell>
        </row>
        <row r="417">
          <cell r="B417" t="str">
            <v>Jalan, Irigasi dan Jaringan</v>
          </cell>
          <cell r="C417">
            <v>33</v>
          </cell>
          <cell r="D417">
            <v>880944929</v>
          </cell>
        </row>
        <row r="418">
          <cell r="B418" t="str">
            <v>Beban Jasa</v>
          </cell>
          <cell r="C418">
            <v>82</v>
          </cell>
          <cell r="E418">
            <v>880944929</v>
          </cell>
        </row>
        <row r="429">
          <cell r="A429" t="str">
            <v>CATATAN :</v>
          </cell>
        </row>
        <row r="430">
          <cell r="A430" t="str">
            <v>SUMBER :</v>
          </cell>
        </row>
        <row r="431">
          <cell r="A431">
            <v>27</v>
          </cell>
          <cell r="B431" t="str">
            <v>MENCATAT PENYESUAIAN PENGURNGAN ASET TETAP LAIN-LAIN DI TAHUN 2022</v>
          </cell>
        </row>
        <row r="432">
          <cell r="B432" t="str">
            <v>Akumulasi Penyusutan Aset Lain-lain</v>
          </cell>
          <cell r="C432">
            <v>51</v>
          </cell>
          <cell r="D432">
            <v>716068620</v>
          </cell>
        </row>
        <row r="433">
          <cell r="B433" t="str">
            <v>Aset Lain-Lain</v>
          </cell>
          <cell r="C433">
            <v>50</v>
          </cell>
          <cell r="E433">
            <v>716068620</v>
          </cell>
        </row>
        <row r="442">
          <cell r="A442" t="str">
            <v>CATATAN :</v>
          </cell>
        </row>
        <row r="443">
          <cell r="A443" t="str">
            <v>SUMBER :</v>
          </cell>
        </row>
        <row r="444">
          <cell r="A444">
            <v>28</v>
          </cell>
          <cell r="B444" t="str">
            <v>REKLASIFIKASI ASET TETAP LAINNYA KE ASET TAK BERWUJUD TAHUN 2022</v>
          </cell>
        </row>
        <row r="445">
          <cell r="B445" t="str">
            <v>Aset Tak Berwujud</v>
          </cell>
          <cell r="C445">
            <v>47</v>
          </cell>
          <cell r="D445">
            <v>100000000</v>
          </cell>
        </row>
        <row r="446">
          <cell r="B446" t="str">
            <v>Aset Tetap Lainnya</v>
          </cell>
          <cell r="C446">
            <v>36</v>
          </cell>
          <cell r="E446">
            <v>100000000</v>
          </cell>
        </row>
        <row r="457">
          <cell r="A457" t="str">
            <v>CATATAN :</v>
          </cell>
        </row>
        <row r="458">
          <cell r="A458" t="str">
            <v>SUMBER :</v>
          </cell>
        </row>
        <row r="459">
          <cell r="A459">
            <v>29</v>
          </cell>
          <cell r="B459" t="str">
            <v>KOREKSI AKUMULASI PENYUSUTAN ASET TETAP PERLATAN MESIN TAHUN 2022</v>
          </cell>
        </row>
        <row r="460">
          <cell r="B460" t="str">
            <v>Ekuitas</v>
          </cell>
          <cell r="C460">
            <v>140</v>
          </cell>
          <cell r="D460">
            <v>31244728</v>
          </cell>
        </row>
        <row r="461">
          <cell r="B461" t="str">
            <v>Akumulasi Penyusutan Peralatan dan Mesin</v>
          </cell>
          <cell r="C461">
            <v>28</v>
          </cell>
          <cell r="E461">
            <v>31244728</v>
          </cell>
        </row>
        <row r="472">
          <cell r="A472" t="str">
            <v>CATATAN :</v>
          </cell>
        </row>
        <row r="473">
          <cell r="A473" t="str">
            <v>SUMBER :</v>
          </cell>
        </row>
        <row r="474">
          <cell r="A474">
            <v>30</v>
          </cell>
          <cell r="B474" t="str">
            <v>MENCATAT BEBAN PERSEDIAAN ASET TETAP PERALATAN MESIN TAHUN 2022</v>
          </cell>
        </row>
        <row r="475">
          <cell r="B475" t="str">
            <v>Beban Penyusutan Peralatan dan Mesin</v>
          </cell>
          <cell r="C475" t="str">
            <v>89.1</v>
          </cell>
          <cell r="D475">
            <v>2889330584.16</v>
          </cell>
        </row>
        <row r="476">
          <cell r="B476" t="str">
            <v>Akumulasi Penyusutan Peralatan dan Mesin</v>
          </cell>
          <cell r="C476">
            <v>28</v>
          </cell>
          <cell r="E476">
            <v>2889330584.16</v>
          </cell>
        </row>
        <row r="486">
          <cell r="A486" t="str">
            <v>CATATAN :</v>
          </cell>
        </row>
        <row r="487">
          <cell r="A487" t="str">
            <v>SUMBER :</v>
          </cell>
        </row>
        <row r="488">
          <cell r="A488">
            <v>31</v>
          </cell>
          <cell r="B488" t="str">
            <v>MENCATAT BEBAN PERSEDIAAN ASET TETAP GEDUNG DAN BANGUNAN TAHUN 2022</v>
          </cell>
        </row>
        <row r="489">
          <cell r="B489" t="str">
            <v>Beban Penyusutan Gedung dan Bangunan</v>
          </cell>
          <cell r="C489" t="str">
            <v>89.2</v>
          </cell>
          <cell r="D489">
            <v>1963200459</v>
          </cell>
        </row>
        <row r="490">
          <cell r="B490" t="str">
            <v>Akumulasi Penyusutan Gedung dan Bangunan</v>
          </cell>
          <cell r="C490">
            <v>31</v>
          </cell>
          <cell r="E490">
            <v>1963200459</v>
          </cell>
        </row>
        <row r="501">
          <cell r="A501" t="str">
            <v>CATATAN :</v>
          </cell>
        </row>
        <row r="502">
          <cell r="A502" t="str">
            <v>SUMBER :</v>
          </cell>
        </row>
        <row r="503">
          <cell r="A503">
            <v>32</v>
          </cell>
          <cell r="B503" t="str">
            <v>MENCATAT BEBAN PERSEDIAAN ASET TETAP JALAN IRIGASI DAN JARINGAN  TAHUN 2022</v>
          </cell>
        </row>
        <row r="504">
          <cell r="B504" t="str">
            <v>Beban Penyusutan Jalan, Irigasi dan Jaringan</v>
          </cell>
          <cell r="C504" t="str">
            <v>89.3</v>
          </cell>
          <cell r="D504">
            <v>57390101299</v>
          </cell>
        </row>
        <row r="505">
          <cell r="B505" t="str">
            <v>Akumulasi Penyusutan Jalan, Irigasi dan Jaringan</v>
          </cell>
          <cell r="C505">
            <v>34</v>
          </cell>
          <cell r="E505">
            <v>57390101299</v>
          </cell>
        </row>
        <row r="516">
          <cell r="A516" t="str">
            <v>CATATAN :</v>
          </cell>
        </row>
        <row r="517">
          <cell r="A517" t="str">
            <v>SUMBER :</v>
          </cell>
        </row>
        <row r="518">
          <cell r="A518">
            <v>33</v>
          </cell>
          <cell r="B518" t="str">
            <v>MENCATAT BEBAN AMORTISASI TAHUN 2022</v>
          </cell>
        </row>
        <row r="519">
          <cell r="B519" t="str">
            <v>Beban Amortisasi</v>
          </cell>
          <cell r="C519">
            <v>90</v>
          </cell>
          <cell r="D519">
            <v>732675014</v>
          </cell>
        </row>
        <row r="520">
          <cell r="B520" t="str">
            <v>Akumulasi Amortisasi Aset Tidak Berwujud</v>
          </cell>
          <cell r="C520">
            <v>48</v>
          </cell>
          <cell r="E520">
            <v>732675014</v>
          </cell>
        </row>
        <row r="531">
          <cell r="A531" t="str">
            <v>CATATAN :</v>
          </cell>
        </row>
        <row r="532">
          <cell r="A532" t="str">
            <v>SUMBER :</v>
          </cell>
        </row>
        <row r="533">
          <cell r="A533">
            <v>34</v>
          </cell>
          <cell r="B533" t="str">
            <v>KOREKSI AKUMULASI PENYUSUTAN ASET TETAP PERLATAN MESIN TAHUN 2022</v>
          </cell>
        </row>
        <row r="534">
          <cell r="B534" t="str">
            <v>Ekuitas</v>
          </cell>
          <cell r="C534">
            <v>140</v>
          </cell>
          <cell r="D534">
            <v>3210425</v>
          </cell>
        </row>
        <row r="535">
          <cell r="B535" t="str">
            <v>Akumulasi Penyusutan Jalan, Irigasi dan Jaringan</v>
          </cell>
          <cell r="C535">
            <v>34</v>
          </cell>
          <cell r="E535">
            <v>3210425</v>
          </cell>
        </row>
        <row r="546">
          <cell r="A546" t="str">
            <v>CATATAN :</v>
          </cell>
        </row>
        <row r="547">
          <cell r="A547" t="str">
            <v>SUMBER :</v>
          </cell>
        </row>
        <row r="548">
          <cell r="A548">
            <v>35</v>
          </cell>
          <cell r="B548" t="str">
            <v>KOREKSI AKUMULASI PENYUSUTAN ASET LAIN-LAIN TAHUN 2022</v>
          </cell>
        </row>
        <row r="549">
          <cell r="B549" t="str">
            <v>Beban Penyusutan Aset lain-lain</v>
          </cell>
          <cell r="C549">
            <v>92</v>
          </cell>
          <cell r="D549">
            <v>441811276</v>
          </cell>
        </row>
        <row r="550">
          <cell r="B550" t="str">
            <v>Akumulasi Penyusutan Aset Lain-lain</v>
          </cell>
          <cell r="C550">
            <v>51</v>
          </cell>
          <cell r="E550">
            <v>441811276</v>
          </cell>
        </row>
        <row r="561">
          <cell r="A561" t="str">
            <v>CATATAN :</v>
          </cell>
        </row>
        <row r="562">
          <cell r="A562" t="str">
            <v>SUMBER :</v>
          </cell>
        </row>
        <row r="563">
          <cell r="A563">
            <v>35</v>
          </cell>
          <cell r="B563" t="str">
            <v>koreksi BPK atas Aset Peralatan Mesin pada DPU PR belum disusutkan sebesar Rp372.686.680 dan koreksi lebih saji hitung aplikasi sebesar Rp8,00.</v>
          </cell>
        </row>
        <row r="564">
          <cell r="B564" t="str">
            <v>Beban Penyusutan Peralatan dan Mesin</v>
          </cell>
          <cell r="C564" t="str">
            <v>89.1</v>
          </cell>
          <cell r="D564">
            <v>180073324</v>
          </cell>
        </row>
        <row r="565">
          <cell r="B565" t="str">
            <v>Akumulasi Penyusutan Peralatan dan Mesin</v>
          </cell>
          <cell r="C565">
            <v>28</v>
          </cell>
          <cell r="E565">
            <v>180073324</v>
          </cell>
        </row>
        <row r="576">
          <cell r="A576" t="str">
            <v>CATATAN :</v>
          </cell>
        </row>
        <row r="577">
          <cell r="A577" t="str">
            <v>SUMBER :</v>
          </cell>
        </row>
        <row r="578">
          <cell r="A578">
            <v>35</v>
          </cell>
          <cell r="B578" t="str">
            <v>koreksi BPK atas Aset Peralatan Mesin pada DPU PR belum disusutkan sebesar Rp372.686.680 dan koreksi lebih saji hitung aplikasi sebesar Rp8,00.</v>
          </cell>
        </row>
        <row r="579">
          <cell r="B579" t="str">
            <v>Ekuitas</v>
          </cell>
          <cell r="C579">
            <v>140</v>
          </cell>
          <cell r="D579">
            <v>372686672</v>
          </cell>
        </row>
        <row r="580">
          <cell r="B580" t="str">
            <v>Akumulasi Penyusutan Peralatan dan Mesin</v>
          </cell>
          <cell r="C580">
            <v>28</v>
          </cell>
          <cell r="E580">
            <v>372686672</v>
          </cell>
        </row>
        <row r="591">
          <cell r="A591" t="str">
            <v>CATATAN :</v>
          </cell>
        </row>
        <row r="592">
          <cell r="A592" t="str">
            <v>SUMBER :</v>
          </cell>
        </row>
        <row r="593">
          <cell r="A593">
            <v>35</v>
          </cell>
          <cell r="B593" t="str">
            <v>Aset Gedung dan bangunan pada DPU PR  melebihi masa manfaat Rp16.753.152,00 dan koreksi hitung aplikasi Rp71,00</v>
          </cell>
        </row>
        <row r="594">
          <cell r="B594" t="str">
            <v>Akumulasi Penyusutan Gedung dan Bangunan</v>
          </cell>
          <cell r="C594">
            <v>31</v>
          </cell>
          <cell r="D594">
            <v>85161133</v>
          </cell>
        </row>
        <row r="595">
          <cell r="B595" t="str">
            <v>Beban Penyusutan Gedung dan Bangunan</v>
          </cell>
          <cell r="C595" t="str">
            <v>89.2</v>
          </cell>
          <cell r="E595">
            <v>85161133</v>
          </cell>
        </row>
        <row r="606">
          <cell r="A606" t="str">
            <v>CATATAN :</v>
          </cell>
        </row>
        <row r="607">
          <cell r="A607" t="str">
            <v>SUMBER :</v>
          </cell>
        </row>
        <row r="608">
          <cell r="A608">
            <v>35</v>
          </cell>
          <cell r="B608" t="str">
            <v>Aset Gedung dan bangunan pada DPU PR  melebihi masa manfaat Rp16.753.152,00 dan koreksi hitung aplikasi Rp71,00</v>
          </cell>
        </row>
        <row r="609">
          <cell r="B609" t="str">
            <v>Ekuitas</v>
          </cell>
          <cell r="C609">
            <v>140</v>
          </cell>
          <cell r="D609">
            <v>4145674</v>
          </cell>
        </row>
        <row r="610">
          <cell r="B610" t="str">
            <v>Akumulasi Penyusutan Gedung dan Bangunan</v>
          </cell>
          <cell r="C610">
            <v>31</v>
          </cell>
          <cell r="E610">
            <v>4145674</v>
          </cell>
        </row>
        <row r="621">
          <cell r="A621" t="str">
            <v>CATATAN :</v>
          </cell>
        </row>
        <row r="623">
          <cell r="B623" t="str">
            <v>Beban Penyusutan Jalan Irigasi Jaringan melebihi masa manfaat</v>
          </cell>
        </row>
        <row r="624">
          <cell r="B624" t="str">
            <v>Beban Penyusutan Jalan, Irigasi dan Jaringan</v>
          </cell>
        </row>
        <row r="625">
          <cell r="B625" t="str">
            <v>Akumulasi Penyusutan Jalan, Irigasi dan Jaringan</v>
          </cell>
        </row>
        <row r="638">
          <cell r="B638" t="str">
            <v>Koreksi akumulasi Penyusutan Jalan Irigasi Jaringan melebihi masa manfaat</v>
          </cell>
        </row>
        <row r="639">
          <cell r="B639" t="str">
            <v>Ekuitas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UTORIAL"/>
      <sheetName val="KODE AKUN"/>
      <sheetName val="JURNAL PENYESUAIAN "/>
      <sheetName val="BUKU BESAR"/>
      <sheetName val="NERACA LAJUR"/>
      <sheetName val="NERACA"/>
      <sheetName val="LO"/>
      <sheetName val="LRA"/>
      <sheetName val="LPE"/>
      <sheetName val="LPSAL"/>
      <sheetName val="LAK"/>
      <sheetName val="PA"/>
      <sheetName val="PERSEDIAAN "/>
      <sheetName val="PIUTANG "/>
      <sheetName val="BEBAN PERSEDIAAN"/>
      <sheetName val="DATA BEBAN &amp; UTANG PEGAWAI"/>
      <sheetName val="RINCIAN UTANG JASA"/>
      <sheetName val="PDM"/>
      <sheetName val="UTANG BELANJA"/>
      <sheetName val="DETAIL LPE"/>
      <sheetName val="LKK"/>
      <sheetName val="Sheet1"/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UTORIAL"/>
      <sheetName val="KODE AKUN"/>
      <sheetName val="JURNAL PENYESUAIAN "/>
      <sheetName val="BUKU BESAR"/>
      <sheetName val="NERACA LAJUR"/>
      <sheetName val="NERACA"/>
      <sheetName val="LO"/>
      <sheetName val="LRA"/>
      <sheetName val="LPE"/>
      <sheetName val="LPSAL"/>
      <sheetName val="LAK"/>
      <sheetName val="PA"/>
      <sheetName val="DATA (PIUTANG.PERSEDIAAN.UTANG)"/>
      <sheetName val="PIUTANG"/>
      <sheetName val="PERSEDIAAN  "/>
      <sheetName val="HIBAH"/>
      <sheetName val="HUTANG "/>
      <sheetName val="DATA BELANJA BLUD DAN APBD"/>
      <sheetName val="Sheet1"/>
      <sheetName val="DETAIL LPE"/>
      <sheetName val="DATA BLUD DAN APBD"/>
    </sheetNames>
    <sheetDataSet>
      <sheetData sheetId="3">
        <row r="2">
          <cell r="A2" t="str">
            <v>JURNAL PENYESUAIAN</v>
          </cell>
        </row>
        <row r="6">
          <cell r="A6" t="str">
            <v>NO/TGL</v>
          </cell>
          <cell r="B6" t="str">
            <v>NAMA AKUN</v>
          </cell>
          <cell r="C6" t="str">
            <v>REF</v>
          </cell>
          <cell r="D6" t="str">
            <v>DEBIT</v>
          </cell>
          <cell r="E6" t="str">
            <v>KREDIT</v>
          </cell>
          <cell r="F6" t="str">
            <v>NAMA TRANSAKSI JURNAL</v>
          </cell>
        </row>
        <row r="7">
          <cell r="A7">
            <v>1</v>
          </cell>
          <cell r="B7" t="str">
            <v>REALISASI PENDAPATAN LRA BLUD PUSKESMAS - DANA BLUD</v>
          </cell>
        </row>
        <row r="8">
          <cell r="A8">
            <v>44926</v>
          </cell>
          <cell r="B8" t="str">
            <v>Perubahan SAL</v>
          </cell>
          <cell r="C8" t="str">
            <v>139.1</v>
          </cell>
          <cell r="D8">
            <v>41074232997.23</v>
          </cell>
          <cell r="F8" t="str">
            <v>REALISASI PENDAPATAN LRA BLUD PUSKESMAS - DANA BLUD</v>
          </cell>
        </row>
        <row r="9">
          <cell r="B9" t="str">
            <v>Lain-lain PAD Yang Sah - LRA</v>
          </cell>
          <cell r="C9">
            <v>108</v>
          </cell>
          <cell r="E9">
            <v>0</v>
          </cell>
          <cell r="F9" t="str">
            <v>REALISASI PENDAPATAN LRA BLUD PUSKESMAS - DANA BLUD</v>
          </cell>
        </row>
        <row r="10">
          <cell r="F10" t="str">
            <v>REALISASI PENDAPATAN LRA BLUD PUSKESMAS - DANA BLUD</v>
          </cell>
        </row>
        <row r="11">
          <cell r="F11" t="str">
            <v>REALISASI PENDAPATAN LRA BLUD PUSKESMAS - DANA BLUD</v>
          </cell>
        </row>
        <row r="12">
          <cell r="F12" t="str">
            <v>REALISASI PENDAPATAN LRA BLUD PUSKESMAS - DANA BLUD</v>
          </cell>
        </row>
        <row r="13">
          <cell r="F13" t="str">
            <v>REALISASI PENDAPATAN LRA BLUD PUSKESMAS - DANA BLUD</v>
          </cell>
        </row>
        <row r="14">
          <cell r="F14" t="str">
            <v>REALISASI PENDAPATAN LRA BLUD PUSKESMAS - DANA BLUD</v>
          </cell>
        </row>
        <row r="15">
          <cell r="F15" t="str">
            <v>REALISASI PENDAPATAN LRA BLUD PUSKESMAS - DANA BLUD</v>
          </cell>
        </row>
        <row r="16">
          <cell r="F16" t="str">
            <v>REALISASI PENDAPATAN LRA BLUD PUSKESMAS - DANA BLUD</v>
          </cell>
        </row>
        <row r="17">
          <cell r="F17" t="str">
            <v>REALISASI PENDAPATAN LRA BLUD PUSKESMAS - DANA BLUD</v>
          </cell>
        </row>
        <row r="18">
          <cell r="F18" t="str">
            <v>REALISASI PENDAPATAN LRA BLUD PUSKESMAS - DANA BLUD</v>
          </cell>
        </row>
        <row r="19">
          <cell r="F19" t="str">
            <v>REALISASI PENDAPATAN LRA BLUD PUSKESMAS - DANA BLUD</v>
          </cell>
        </row>
        <row r="20">
          <cell r="F20" t="str">
            <v>REALISASI PENDAPATAN LRA BLUD PUSKESMAS - DANA BLUD</v>
          </cell>
        </row>
        <row r="21">
          <cell r="A21" t="str">
            <v>CATATAN :</v>
          </cell>
        </row>
        <row r="22">
          <cell r="A22" t="str">
            <v>SUMBER :</v>
          </cell>
        </row>
        <row r="23">
          <cell r="A23">
            <v>2</v>
          </cell>
          <cell r="B23" t="str">
            <v>REALISASI PENDAPATAN LRA BLUD RSUD - DANA BLUD</v>
          </cell>
        </row>
        <row r="24">
          <cell r="A24">
            <v>44926</v>
          </cell>
          <cell r="B24" t="str">
            <v>Perubahan SAL</v>
          </cell>
          <cell r="C24" t="str">
            <v>139.1</v>
          </cell>
          <cell r="D24">
            <v>41074232997.23</v>
          </cell>
          <cell r="F24" t="str">
            <v>REALISASI PENDAPATAN LRA BLUD RSUD - DANA BLUD</v>
          </cell>
        </row>
        <row r="25">
          <cell r="B25" t="str">
            <v>Lain-lain PAD Yang Sah - LRA</v>
          </cell>
          <cell r="C25">
            <v>108</v>
          </cell>
          <cell r="F25" t="str">
            <v>REALISASI PENDAPATAN LRA BLUD RSUD - DANA BLUD</v>
          </cell>
        </row>
        <row r="26">
          <cell r="F26" t="str">
            <v>REALISASI PENDAPATAN LRA BLUD RSUD - DANA BLUD</v>
          </cell>
        </row>
        <row r="27">
          <cell r="F27" t="str">
            <v>REALISASI PENDAPATAN LRA BLUD RSUD - DANA BLUD</v>
          </cell>
        </row>
        <row r="28">
          <cell r="F28" t="str">
            <v>REALISASI PENDAPATAN LRA BLUD RSUD - DANA BLUD</v>
          </cell>
        </row>
        <row r="29">
          <cell r="F29" t="str">
            <v>REALISASI PENDAPATAN LRA BLUD RSUD - DANA BLUD</v>
          </cell>
        </row>
        <row r="30">
          <cell r="F30" t="str">
            <v>REALISASI PENDAPATAN LRA BLUD RSUD - DANA BLUD</v>
          </cell>
        </row>
        <row r="31">
          <cell r="F31" t="str">
            <v>REALISASI PENDAPATAN LRA BLUD RSUD - DANA BLUD</v>
          </cell>
        </row>
        <row r="32">
          <cell r="F32" t="str">
            <v>REALISASI PENDAPATAN LRA BLUD RSUD - DANA BLUD</v>
          </cell>
        </row>
        <row r="36">
          <cell r="A36" t="str">
            <v>CATATAN :</v>
          </cell>
        </row>
        <row r="37">
          <cell r="A37" t="str">
            <v>SUMBER :</v>
          </cell>
        </row>
        <row r="38">
          <cell r="A38">
            <v>3</v>
          </cell>
          <cell r="B38" t="str">
            <v>PENGAKUAN BELANJA LRA DINKES TAHUN 2022 - DANA APBD</v>
          </cell>
        </row>
        <row r="39">
          <cell r="A39">
            <v>44926</v>
          </cell>
          <cell r="B39" t="str">
            <v>BELANJA OPERASI</v>
          </cell>
          <cell r="F39" t="str">
            <v>PENGAKUAN BELANJA LRA DINKES TAHUN 2022 - DANA APBD</v>
          </cell>
        </row>
        <row r="40">
          <cell r="B40" t="str">
            <v>Belanja Pegawai</v>
          </cell>
          <cell r="C40">
            <v>119</v>
          </cell>
          <cell r="F40" t="str">
            <v>PENGAKUAN BELANJA LRA DINKES TAHUN 2022 - DANA APBD</v>
          </cell>
        </row>
        <row r="41">
          <cell r="B41" t="str">
            <v>Belanja Barang dan Jasa</v>
          </cell>
          <cell r="C41">
            <v>120</v>
          </cell>
          <cell r="F41" t="str">
            <v>PENGAKUAN BELANJA LRA DINKES TAHUN 2022 - DANA APBD</v>
          </cell>
        </row>
        <row r="42">
          <cell r="B42" t="str">
            <v>Belanja Hibah</v>
          </cell>
          <cell r="C42">
            <v>122</v>
          </cell>
          <cell r="F42" t="str">
            <v>PENGAKUAN BELANJA LRA DINKES TAHUN 2022 - DANA APBD</v>
          </cell>
        </row>
        <row r="43">
          <cell r="B43" t="str">
            <v>Belanja Bantuan Sosial</v>
          </cell>
          <cell r="C43">
            <v>123</v>
          </cell>
          <cell r="F43" t="str">
            <v>PENGAKUAN BELANJA LRA DINKES TAHUN 2022 - DANA APBD</v>
          </cell>
        </row>
        <row r="44">
          <cell r="B44" t="str">
            <v>BELANJA MODAL</v>
          </cell>
          <cell r="F44" t="str">
            <v>PENGAKUAN BELANJA LRA DINKES TAHUN 2022 - DANA APBD</v>
          </cell>
        </row>
        <row r="45">
          <cell r="B45" t="str">
            <v>Belanja Modal Tanah</v>
          </cell>
          <cell r="F45" t="str">
            <v>PENGAKUAN BELANJA LRA DINKES TAHUN 2022 - DANA APBD</v>
          </cell>
        </row>
        <row r="46">
          <cell r="B46" t="str">
            <v>Belanja Modal Peralatan Dan Mesin</v>
          </cell>
          <cell r="C46">
            <v>125</v>
          </cell>
          <cell r="F46" t="str">
            <v>PENGAKUAN BELANJA LRA DINKES TAHUN 2022 - DANA APBD</v>
          </cell>
        </row>
        <row r="47">
          <cell r="B47" t="str">
            <v>Belanja Modal Gedung Dan Bangunan</v>
          </cell>
          <cell r="C47">
            <v>126</v>
          </cell>
          <cell r="F47" t="str">
            <v>PENGAKUAN BELANJA LRA DINKES TAHUN 2022 - DANA APBD</v>
          </cell>
        </row>
        <row r="48">
          <cell r="B48" t="str">
            <v>Belanja Modal Jalan, Irigasi Dan Jaringan</v>
          </cell>
          <cell r="C48">
            <v>127</v>
          </cell>
        </row>
        <row r="49">
          <cell r="B49" t="str">
            <v>Belanja Modal Aset Tetap Lainnya</v>
          </cell>
          <cell r="C49">
            <v>128</v>
          </cell>
        </row>
        <row r="50">
          <cell r="B50" t="str">
            <v>Belanja Modal Aset Lainnya</v>
          </cell>
          <cell r="C50">
            <v>129</v>
          </cell>
        </row>
        <row r="51">
          <cell r="B51" t="str">
            <v>Belanja Modal Aset Tetap Lainnya</v>
          </cell>
          <cell r="C51">
            <v>128</v>
          </cell>
        </row>
        <row r="52">
          <cell r="B52" t="str">
            <v>Perubahan SAL</v>
          </cell>
          <cell r="C52" t="str">
            <v>139.1</v>
          </cell>
          <cell r="E52">
            <v>0</v>
          </cell>
        </row>
        <row r="54">
          <cell r="A54" t="str">
            <v>CATATAN :</v>
          </cell>
        </row>
        <row r="55">
          <cell r="A55" t="str">
            <v>SUMBER :</v>
          </cell>
        </row>
        <row r="56">
          <cell r="A56">
            <v>4</v>
          </cell>
          <cell r="B56" t="str">
            <v>PENGAKUAN BELANJA LRA BLUD PUSKESMAS - DANA APBD </v>
          </cell>
        </row>
        <row r="57">
          <cell r="A57">
            <v>44926</v>
          </cell>
          <cell r="B57" t="str">
            <v>BELANJA OPERASI</v>
          </cell>
          <cell r="F57" t="str">
            <v>PENGAKUAN BELANJA LRA BLUD PUSKESMAS - DANA APBD </v>
          </cell>
        </row>
        <row r="58">
          <cell r="B58" t="str">
            <v>Belanja Pegawai</v>
          </cell>
          <cell r="C58">
            <v>119</v>
          </cell>
          <cell r="F58" t="str">
            <v>PENGAKUAN BELANJA LRA BLUD PUSKESMAS - DANA APBD </v>
          </cell>
        </row>
        <row r="59">
          <cell r="B59" t="str">
            <v>Belanja Barang dan Jasa</v>
          </cell>
          <cell r="C59">
            <v>120</v>
          </cell>
          <cell r="F59" t="str">
            <v>PENGAKUAN BELANJA LRA BLUD PUSKESMAS - DANA APBD </v>
          </cell>
        </row>
        <row r="60">
          <cell r="B60" t="str">
            <v>Belanja Hibah</v>
          </cell>
          <cell r="C60">
            <v>122</v>
          </cell>
          <cell r="F60" t="str">
            <v>PENGAKUAN BELANJA LRA BLUD PUSKESMAS - DANA APBD </v>
          </cell>
        </row>
        <row r="61">
          <cell r="B61" t="str">
            <v>Belanja Bantuan Sosial</v>
          </cell>
          <cell r="C61">
            <v>123</v>
          </cell>
          <cell r="F61" t="str">
            <v>PENGAKUAN BELANJA LRA BLUD PUSKESMAS - DANA APBD </v>
          </cell>
        </row>
        <row r="62">
          <cell r="B62" t="str">
            <v>BELANJA MODAL</v>
          </cell>
          <cell r="F62" t="str">
            <v>PENGAKUAN BELANJA LRA BLUD PUSKESMAS - DANA APBD </v>
          </cell>
        </row>
        <row r="63">
          <cell r="B63" t="str">
            <v>Belanja Modal Tanah</v>
          </cell>
          <cell r="F63" t="str">
            <v>PENGAKUAN BELANJA LRA BLUD PUSKESMAS - DANA APBD </v>
          </cell>
        </row>
        <row r="64">
          <cell r="B64" t="str">
            <v>Belanja Modal Peralatan Dan Mesin</v>
          </cell>
          <cell r="C64">
            <v>125</v>
          </cell>
          <cell r="F64" t="str">
            <v>PENGAKUAN BELANJA LRA BLUD PUSKESMAS - DANA APBD </v>
          </cell>
        </row>
        <row r="65">
          <cell r="B65" t="str">
            <v>Belanja Modal Gedung Dan Bangunan</v>
          </cell>
          <cell r="C65">
            <v>126</v>
          </cell>
          <cell r="F65" t="str">
            <v>PENGAKUAN BELANJA LRA BLUD PUSKESMAS - DANA APBD </v>
          </cell>
        </row>
        <row r="66">
          <cell r="B66" t="str">
            <v>Belanja Modal Jalan, Irigasi Dan Jaringan</v>
          </cell>
          <cell r="C66">
            <v>127</v>
          </cell>
          <cell r="F66" t="str">
            <v>PENGAKUAN BELANJA LRA BLUD PUSKESMAS - DANA APBD </v>
          </cell>
        </row>
        <row r="67">
          <cell r="B67" t="str">
            <v>Belanja Modal Aset Tetap Lainnya</v>
          </cell>
          <cell r="C67">
            <v>128</v>
          </cell>
          <cell r="F67" t="str">
            <v>PENGAKUAN BELANJA LRA BLUD PUSKESMAS - DANA APBD </v>
          </cell>
        </row>
        <row r="68">
          <cell r="B68" t="str">
            <v>Belanja Modal Aset Lainnya</v>
          </cell>
          <cell r="C68">
            <v>129</v>
          </cell>
          <cell r="F68" t="str">
            <v>PENGAKUAN BELANJA LRA BLUD PUSKESMAS - DANA APBD </v>
          </cell>
        </row>
        <row r="69">
          <cell r="B69" t="str">
            <v>Perubahan SAL</v>
          </cell>
          <cell r="C69" t="str">
            <v>139.1</v>
          </cell>
          <cell r="E69">
            <v>0</v>
          </cell>
          <cell r="F69" t="str">
            <v>PENGAKUAN BELANJA LRA BLUD PUSKESMAS - DANA APBD </v>
          </cell>
        </row>
        <row r="70">
          <cell r="F70" t="str">
            <v>PENGAKUAN BELANJA LRA BLUD PUSKESMAS - DANA APBD </v>
          </cell>
        </row>
        <row r="71">
          <cell r="A71" t="str">
            <v>CATATAN :</v>
          </cell>
        </row>
        <row r="72">
          <cell r="A72" t="str">
            <v>SUMBER :</v>
          </cell>
        </row>
        <row r="73">
          <cell r="A73">
            <v>5</v>
          </cell>
          <cell r="B73" t="str">
            <v>PENGAKUAN BELANJA LRA BLUD RSUD - DANA APBD</v>
          </cell>
        </row>
        <row r="74">
          <cell r="A74">
            <v>44926</v>
          </cell>
          <cell r="B74" t="str">
            <v>BELANJA OPERASI</v>
          </cell>
          <cell r="F74" t="str">
            <v>PENGAKUAN BELANJA LRA BLUD RSUD - DANA APBD</v>
          </cell>
        </row>
        <row r="75">
          <cell r="B75" t="str">
            <v>Belanja Pegawai</v>
          </cell>
          <cell r="C75">
            <v>119</v>
          </cell>
          <cell r="F75" t="str">
            <v>PENGAKUAN BELANJA LRA BLUD RSUD - DANA APBD</v>
          </cell>
        </row>
        <row r="76">
          <cell r="B76" t="str">
            <v>Belanja Barang dan Jasa</v>
          </cell>
          <cell r="C76">
            <v>120</v>
          </cell>
          <cell r="F76" t="str">
            <v>PENGAKUAN BELANJA LRA BLUD RSUD - DANA APBD</v>
          </cell>
        </row>
        <row r="77">
          <cell r="B77" t="str">
            <v>Belanja Hibah</v>
          </cell>
          <cell r="C77">
            <v>122</v>
          </cell>
          <cell r="F77" t="str">
            <v>PENGAKUAN BELANJA LRA BLUD RSUD - DANA APBD</v>
          </cell>
        </row>
        <row r="78">
          <cell r="B78" t="str">
            <v>Belanja Bantuan Sosial</v>
          </cell>
          <cell r="C78">
            <v>123</v>
          </cell>
          <cell r="F78" t="str">
            <v>PENGAKUAN BELANJA LRA BLUD RSUD - DANA APBD</v>
          </cell>
        </row>
        <row r="79">
          <cell r="B79" t="str">
            <v>BELANJA MODAL</v>
          </cell>
          <cell r="F79" t="str">
            <v>PENGAKUAN BELANJA LRA BLUD RSUD - DANA APBD</v>
          </cell>
        </row>
        <row r="80">
          <cell r="B80" t="str">
            <v>Belanja Modal Tanah</v>
          </cell>
          <cell r="F80" t="str">
            <v>PENGAKUAN BELANJA LRA BLUD RSUD - DANA APBD</v>
          </cell>
        </row>
        <row r="81">
          <cell r="B81" t="str">
            <v>Belanja Modal Peralatan Dan Mesin</v>
          </cell>
          <cell r="C81">
            <v>125</v>
          </cell>
          <cell r="F81" t="str">
            <v>PENGAKUAN BELANJA LRA BLUD RSUD - DANA APBD</v>
          </cell>
        </row>
        <row r="82">
          <cell r="B82" t="str">
            <v>Belanja Modal Gedung Dan Bangunan</v>
          </cell>
          <cell r="C82">
            <v>126</v>
          </cell>
          <cell r="F82" t="str">
            <v>PENGAKUAN BELANJA LRA BLUD RSUD - DANA APBD</v>
          </cell>
        </row>
        <row r="83">
          <cell r="B83" t="str">
            <v>Belanja Modal Jalan, Irigasi Dan Jaringan</v>
          </cell>
          <cell r="C83">
            <v>127</v>
          </cell>
          <cell r="F83" t="str">
            <v>PENGAKUAN BELANJA LRA BLUD RSUD - DANA APBD</v>
          </cell>
        </row>
        <row r="84">
          <cell r="B84" t="str">
            <v>Belanja Modal Aset Tetap Lainnya</v>
          </cell>
          <cell r="C84">
            <v>128</v>
          </cell>
          <cell r="F84" t="str">
            <v>PENGAKUAN BELANJA LRA BLUD RSUD - DANA APBD</v>
          </cell>
        </row>
        <row r="85">
          <cell r="B85" t="str">
            <v>Belanja Modal Aset Lainnya</v>
          </cell>
          <cell r="C85">
            <v>129</v>
          </cell>
          <cell r="F85" t="str">
            <v>PENGAKUAN BELANJA LRA BLUD RSUD - DANA APBD</v>
          </cell>
        </row>
        <row r="86">
          <cell r="B86" t="str">
            <v>Belanja Modal Aset Tetap Lainnya</v>
          </cell>
          <cell r="C86">
            <v>128</v>
          </cell>
          <cell r="F86" t="str">
            <v>PENGAKUAN BELANJA LRA BLUD RSUD - DANA APBD</v>
          </cell>
        </row>
        <row r="87">
          <cell r="B87" t="str">
            <v>Perubahan SAL</v>
          </cell>
          <cell r="C87" t="str">
            <v>139.1</v>
          </cell>
          <cell r="E87">
            <v>0</v>
          </cell>
          <cell r="F87" t="str">
            <v>PENGAKUAN BELANJA LRA BLUD RSUD - DANA APBD</v>
          </cell>
        </row>
        <row r="88">
          <cell r="A88" t="str">
            <v>CATATAN :</v>
          </cell>
        </row>
        <row r="89">
          <cell r="A89" t="str">
            <v>SUMBER :</v>
          </cell>
        </row>
        <row r="90">
          <cell r="A90">
            <v>6</v>
          </cell>
          <cell r="B90" t="str">
            <v>PENGAKUAN KAS BLUD KHUSUS PUSKESMAS </v>
          </cell>
        </row>
        <row r="91">
          <cell r="A91">
            <v>44926</v>
          </cell>
          <cell r="B91" t="str">
            <v>Kas di BLUD Puskesmas/JKN</v>
          </cell>
          <cell r="C91" t="str">
            <v>4.2</v>
          </cell>
          <cell r="F91" t="str">
            <v>PENGAKUAN KAS BLUD KHUSUS PUSKESMAS </v>
          </cell>
        </row>
        <row r="92">
          <cell r="B92" t="str">
            <v>Lain-lain PAD yang sah - LO</v>
          </cell>
          <cell r="C92">
            <v>64</v>
          </cell>
          <cell r="F92" t="str">
            <v>PENGAKUAN KAS BLUD KHUSUS PUSKESMAS </v>
          </cell>
        </row>
        <row r="93">
          <cell r="F93" t="str">
            <v>PENGAKUAN KAS BLUD KHUSUS PUSKESMAS </v>
          </cell>
        </row>
        <row r="94">
          <cell r="F94" t="str">
            <v>PENGAKUAN KAS BLUD KHUSUS PUSKESMAS </v>
          </cell>
        </row>
        <row r="95">
          <cell r="F95" t="str">
            <v>PENGAKUAN KAS BLUD KHUSUS PUSKESMAS </v>
          </cell>
        </row>
        <row r="96">
          <cell r="F96" t="str">
            <v>PENGAKUAN KAS BLUD KHUSUS PUSKESMAS </v>
          </cell>
        </row>
        <row r="97">
          <cell r="F97" t="str">
            <v>PENGAKUAN KAS BLUD KHUSUS PUSKESMAS </v>
          </cell>
        </row>
        <row r="98">
          <cell r="F98" t="str">
            <v>PENGAKUAN KAS BLUD KHUSUS PUSKESMAS </v>
          </cell>
        </row>
        <row r="99">
          <cell r="F99" t="str">
            <v>PENGAKUAN KAS BLUD KHUSUS PUSKESMAS </v>
          </cell>
        </row>
        <row r="105">
          <cell r="A105" t="str">
            <v>CATATAN :</v>
          </cell>
        </row>
        <row r="106">
          <cell r="A106" t="str">
            <v>SUMBER :</v>
          </cell>
        </row>
        <row r="107">
          <cell r="A107">
            <v>7</v>
          </cell>
          <cell r="B107" t="str">
            <v>PENGAKUAN KAS BLUD KHUSUS RSUD </v>
          </cell>
        </row>
        <row r="108">
          <cell r="A108">
            <v>44926</v>
          </cell>
          <cell r="B108" t="str">
            <v>Kas di BLUD RSUD</v>
          </cell>
          <cell r="C108" t="str">
            <v>4.1</v>
          </cell>
          <cell r="F108" t="str">
            <v>PENGAKUAN KAS BLUD KHUSUS RSUD </v>
          </cell>
        </row>
        <row r="109">
          <cell r="B109" t="str">
            <v>Lain-lain PAD yang sah - LO</v>
          </cell>
          <cell r="C109">
            <v>64</v>
          </cell>
          <cell r="F109" t="str">
            <v>PENGAKUAN KAS BLUD KHUSUS RSUD </v>
          </cell>
        </row>
        <row r="110">
          <cell r="F110" t="str">
            <v>PENGAKUAN KAS BLUD KHUSUS RSUD </v>
          </cell>
        </row>
        <row r="111">
          <cell r="F111" t="str">
            <v>PENGAKUAN KAS BLUD KHUSUS RSUD </v>
          </cell>
        </row>
        <row r="112">
          <cell r="F112" t="str">
            <v>PENGAKUAN KAS BLUD KHUSUS RSUD </v>
          </cell>
        </row>
        <row r="113">
          <cell r="F113" t="str">
            <v>PENGAKUAN KAS BLUD KHUSUS RSUD </v>
          </cell>
        </row>
        <row r="114">
          <cell r="F114" t="str">
            <v>PENGAKUAN KAS BLUD KHUSUS RSUD </v>
          </cell>
        </row>
        <row r="115">
          <cell r="F115" t="str">
            <v>PENGAKUAN KAS BLUD KHUSUS RSUD </v>
          </cell>
        </row>
        <row r="116">
          <cell r="F116" t="str">
            <v>PENGAKUAN KAS BLUD KHUSUS RSUD </v>
          </cell>
        </row>
        <row r="122">
          <cell r="A122" t="str">
            <v>CATATAN :</v>
          </cell>
        </row>
        <row r="123">
          <cell r="A123" t="str">
            <v>SUMBER :</v>
          </cell>
        </row>
        <row r="124">
          <cell r="A124">
            <v>8</v>
          </cell>
          <cell r="B124" t="str">
            <v>PENGAKUAN BEBAN DAN ASET DINKES - DANA APBD </v>
          </cell>
          <cell r="E124">
            <v>0</v>
          </cell>
        </row>
        <row r="125">
          <cell r="A125">
            <v>44926</v>
          </cell>
          <cell r="B125" t="str">
            <v>Beban Pegawai </v>
          </cell>
          <cell r="C125">
            <v>80</v>
          </cell>
          <cell r="F125" t="str">
            <v>PENGAKUAN BEBAN DAN ASET DINKES - DANA APBD </v>
          </cell>
        </row>
        <row r="126">
          <cell r="B126" t="str">
            <v>Beban Persediaan</v>
          </cell>
          <cell r="C126">
            <v>81</v>
          </cell>
          <cell r="F126" t="str">
            <v>PENGAKUAN BEBAN DAN ASET DINKES - DANA APBD </v>
          </cell>
        </row>
        <row r="127">
          <cell r="B127" t="str">
            <v>Beban Jasa</v>
          </cell>
          <cell r="C127">
            <v>82</v>
          </cell>
          <cell r="F127" t="str">
            <v>PENGAKUAN BEBAN DAN ASET DINKES - DANA APBD </v>
          </cell>
        </row>
        <row r="128">
          <cell r="B128" t="str">
            <v>Beban Pemeliharaan</v>
          </cell>
          <cell r="C128">
            <v>83</v>
          </cell>
          <cell r="F128" t="str">
            <v>PENGAKUAN BEBAN DAN ASET DINKES - DANA APBD </v>
          </cell>
        </row>
        <row r="129">
          <cell r="B129" t="str">
            <v>Beban Perjalanan Dinas</v>
          </cell>
          <cell r="C129">
            <v>84</v>
          </cell>
          <cell r="F129" t="str">
            <v>PENGAKUAN BEBAN DAN ASET DINKES - DANA APBD </v>
          </cell>
        </row>
        <row r="130">
          <cell r="B130" t="str">
            <v>Beban Hibah</v>
          </cell>
          <cell r="C130">
            <v>87</v>
          </cell>
          <cell r="F130" t="str">
            <v>PENGAKUAN BEBAN DAN ASET DINKES - DANA APBD </v>
          </cell>
        </row>
        <row r="131">
          <cell r="F131" t="str">
            <v>PENGAKUAN BEBAN DAN ASET DINKES - DANA APBD </v>
          </cell>
        </row>
        <row r="132">
          <cell r="B132" t="str">
            <v>Peralatan dan mesin</v>
          </cell>
          <cell r="C132">
            <v>27</v>
          </cell>
          <cell r="F132" t="str">
            <v>PENGAKUAN BEBAN DAN ASET DINKES - DANA APBD </v>
          </cell>
        </row>
        <row r="133">
          <cell r="B133" t="str">
            <v>Gedung dan Bangunan</v>
          </cell>
          <cell r="C133">
            <v>30</v>
          </cell>
          <cell r="F133" t="str">
            <v>PENGAKUAN BEBAN DAN ASET DINKES - DANA APBD </v>
          </cell>
        </row>
        <row r="134">
          <cell r="B134" t="str">
            <v>Jalan, Irigasi dan Jaringan</v>
          </cell>
          <cell r="C134">
            <v>33</v>
          </cell>
          <cell r="F134" t="str">
            <v>PENGAKUAN BEBAN DAN ASET DINKES - DANA APBD </v>
          </cell>
        </row>
        <row r="135">
          <cell r="B135" t="str">
            <v>Aset Tetap Lainnya</v>
          </cell>
          <cell r="C135">
            <v>36</v>
          </cell>
          <cell r="F135" t="str">
            <v>PENGAKUAN BEBAN DAN ASET DINKES - DANA APBD </v>
          </cell>
        </row>
        <row r="136">
          <cell r="B136" t="str">
            <v>Aset Tak Berwujud</v>
          </cell>
          <cell r="C136">
            <v>47</v>
          </cell>
          <cell r="F136" t="str">
            <v>PENGAKUAN BEBAN DAN ASET DINKES - DANA APBD </v>
          </cell>
        </row>
        <row r="137">
          <cell r="B137" t="str">
            <v>RK PPKD</v>
          </cell>
          <cell r="C137" t="str">
            <v>140.1</v>
          </cell>
          <cell r="E137">
            <v>0</v>
          </cell>
          <cell r="F137" t="str">
            <v>PENGAKUAN BEBAN DAN ASET DINKES - DANA APBD </v>
          </cell>
        </row>
        <row r="138">
          <cell r="F138" t="str">
            <v>PENGAKUAN BEBAN DAN ASET DINKES - DANA APBD </v>
          </cell>
        </row>
        <row r="141">
          <cell r="A141" t="str">
            <v>CATATAN :</v>
          </cell>
        </row>
        <row r="142">
          <cell r="A142" t="str">
            <v>SUMBER :</v>
          </cell>
        </row>
        <row r="143">
          <cell r="A143">
            <v>9</v>
          </cell>
          <cell r="B143" t="str">
            <v>PENGAKUAN BEBAN DAN ASET BLUD PUSKESMAS - DANA APBD</v>
          </cell>
        </row>
        <row r="144">
          <cell r="A144">
            <v>44926</v>
          </cell>
          <cell r="B144" t="str">
            <v>Beban Pegawai </v>
          </cell>
          <cell r="C144">
            <v>80</v>
          </cell>
          <cell r="F144" t="str">
            <v>PENGAKUAN BEBAN DAN ASET BLUD PUSKESMAS - DANA APBD</v>
          </cell>
        </row>
        <row r="145">
          <cell r="B145" t="str">
            <v>Beban Persediaan</v>
          </cell>
          <cell r="C145">
            <v>81</v>
          </cell>
          <cell r="F145" t="str">
            <v>PENGAKUAN BEBAN DAN ASET BLUD PUSKESMAS - DANA APBD</v>
          </cell>
        </row>
        <row r="146">
          <cell r="B146" t="str">
            <v>Beban Jasa</v>
          </cell>
          <cell r="C146">
            <v>82</v>
          </cell>
          <cell r="F146" t="str">
            <v>PENGAKUAN BEBAN DAN ASET BLUD PUSKESMAS - DANA APBD</v>
          </cell>
        </row>
        <row r="147">
          <cell r="B147" t="str">
            <v>Beban Pemeliharaan</v>
          </cell>
          <cell r="C147">
            <v>83</v>
          </cell>
          <cell r="F147" t="str">
            <v>PENGAKUAN BEBAN DAN ASET BLUD PUSKESMAS - DANA APBD</v>
          </cell>
        </row>
        <row r="148">
          <cell r="B148" t="str">
            <v>Beban Perjalanan Dinas</v>
          </cell>
          <cell r="C148">
            <v>84</v>
          </cell>
          <cell r="F148" t="str">
            <v>PENGAKUAN BEBAN DAN ASET BLUD PUSKESMAS - DANA APBD</v>
          </cell>
        </row>
        <row r="149">
          <cell r="B149" t="str">
            <v>Peralatan dan mesin</v>
          </cell>
          <cell r="C149">
            <v>27</v>
          </cell>
          <cell r="F149" t="str">
            <v>PENGAKUAN BEBAN DAN ASET BLUD PUSKESMAS - DANA APBD</v>
          </cell>
        </row>
        <row r="150">
          <cell r="B150" t="str">
            <v>Gedung dan Bangunan</v>
          </cell>
          <cell r="C150">
            <v>30</v>
          </cell>
          <cell r="F150" t="str">
            <v>PENGAKUAN BEBAN DAN ASET BLUD PUSKESMAS - DANA APBD</v>
          </cell>
        </row>
        <row r="151">
          <cell r="B151" t="str">
            <v>Jalan, Irigasi dan Jaringan</v>
          </cell>
          <cell r="C151">
            <v>33</v>
          </cell>
          <cell r="F151" t="str">
            <v>PENGAKUAN BEBAN DAN ASET BLUD PUSKESMAS - DANA APBD</v>
          </cell>
        </row>
        <row r="152">
          <cell r="B152" t="str">
            <v>Aset Tetap Lainnya</v>
          </cell>
          <cell r="C152">
            <v>36</v>
          </cell>
          <cell r="F152" t="str">
            <v>PENGAKUAN BEBAN DAN ASET BLUD PUSKESMAS - DANA APBD</v>
          </cell>
        </row>
        <row r="153">
          <cell r="B153" t="str">
            <v>Aset Tak Berwujud</v>
          </cell>
          <cell r="C153">
            <v>47</v>
          </cell>
          <cell r="F153" t="str">
            <v>PENGAKUAN BEBAN DAN ASET BLUD PUSKESMAS - DANA APBD</v>
          </cell>
        </row>
        <row r="154">
          <cell r="B154" t="str">
            <v>RK PPKD</v>
          </cell>
          <cell r="C154" t="str">
            <v>140.1</v>
          </cell>
          <cell r="E154">
            <v>0</v>
          </cell>
          <cell r="F154" t="str">
            <v>PENGAKUAN BEBAN DAN ASET BLUD PUSKESMAS - DANA APBD</v>
          </cell>
        </row>
        <row r="155">
          <cell r="F155" t="str">
            <v>PENGAKUAN BEBAN DAN ASET BLUD PUSKESMAS - DANA APBD</v>
          </cell>
        </row>
        <row r="156">
          <cell r="F156" t="str">
            <v>PENGAKUAN BEBAN DAN ASET BLUD PUSKESMAS - DANA APBD</v>
          </cell>
        </row>
        <row r="157">
          <cell r="F157" t="str">
            <v>PENGAKUAN BEBAN DAN ASET BLUD PUSKESMAS - DANA APBD</v>
          </cell>
        </row>
        <row r="158">
          <cell r="F158" t="str">
            <v>PENGAKUAN BEBAN DAN ASET BLUD PUSKESMAS - DANA APBD</v>
          </cell>
        </row>
        <row r="159">
          <cell r="F159" t="str">
            <v>PENGAKUAN BEBAN DAN ASET BLUD PUSKESMAS - DANA APBD</v>
          </cell>
        </row>
        <row r="160">
          <cell r="A160" t="str">
            <v>CATATAN :</v>
          </cell>
        </row>
        <row r="161">
          <cell r="A161" t="str">
            <v>SUMBER :</v>
          </cell>
        </row>
        <row r="162">
          <cell r="A162">
            <v>10</v>
          </cell>
          <cell r="B162" t="str">
            <v>PENGAKUAN BEBAN DAN ASET  BLUD RSUD - DANA APBD</v>
          </cell>
        </row>
        <row r="163">
          <cell r="A163">
            <v>44926</v>
          </cell>
          <cell r="B163" t="str">
            <v>Beban Pegawai </v>
          </cell>
          <cell r="C163">
            <v>80</v>
          </cell>
          <cell r="F163" t="str">
            <v>PENGAKUAN BEBAN DAN ASET  BLUD RSUD - DANA APBD</v>
          </cell>
        </row>
        <row r="164">
          <cell r="B164" t="str">
            <v>Beban Persediaan</v>
          </cell>
          <cell r="C164">
            <v>81</v>
          </cell>
          <cell r="F164" t="str">
            <v>PENGAKUAN BEBAN DAN ASET  BLUD RSUD - DANA APBD</v>
          </cell>
        </row>
        <row r="165">
          <cell r="B165" t="str">
            <v>Beban Jasa</v>
          </cell>
          <cell r="C165">
            <v>82</v>
          </cell>
          <cell r="F165" t="str">
            <v>PENGAKUAN BEBAN DAN ASET  BLUD RSUD - DANA APBD</v>
          </cell>
        </row>
        <row r="166">
          <cell r="B166" t="str">
            <v>Beban Pemeliharaan</v>
          </cell>
          <cell r="C166">
            <v>83</v>
          </cell>
          <cell r="F166" t="str">
            <v>PENGAKUAN BEBAN DAN ASET  BLUD RSUD - DANA APBD</v>
          </cell>
        </row>
        <row r="167">
          <cell r="B167" t="str">
            <v>Beban Perjalanan Dinas</v>
          </cell>
          <cell r="C167">
            <v>84</v>
          </cell>
          <cell r="F167" t="str">
            <v>PENGAKUAN BEBAN DAN ASET  BLUD RSUD - DANA APBD</v>
          </cell>
        </row>
        <row r="168">
          <cell r="B168" t="str">
            <v>Peralatan dan mesin</v>
          </cell>
          <cell r="C168">
            <v>27</v>
          </cell>
          <cell r="F168" t="str">
            <v>PENGAKUAN BEBAN DAN ASET  BLUD RSUD - DANA APBD</v>
          </cell>
        </row>
        <row r="169">
          <cell r="B169" t="str">
            <v>Gedung dan Bangunan</v>
          </cell>
          <cell r="C169">
            <v>30</v>
          </cell>
          <cell r="F169" t="str">
            <v>PENGAKUAN BEBAN DAN ASET  BLUD RSUD - DANA APBD</v>
          </cell>
        </row>
        <row r="170">
          <cell r="B170" t="str">
            <v>Jalan, Irigasi dan Jaringan</v>
          </cell>
          <cell r="C170">
            <v>33</v>
          </cell>
          <cell r="F170" t="str">
            <v>PENGAKUAN BEBAN DAN ASET  BLUD RSUD - DANA APBD</v>
          </cell>
        </row>
        <row r="171">
          <cell r="B171" t="str">
            <v>Aset Tetap Lainnya</v>
          </cell>
          <cell r="C171">
            <v>36</v>
          </cell>
          <cell r="F171" t="str">
            <v>PENGAKUAN BEBAN DAN ASET  BLUD RSUD - DANA APBD</v>
          </cell>
        </row>
        <row r="172">
          <cell r="B172" t="str">
            <v>Aset Tak Berwujud</v>
          </cell>
          <cell r="C172">
            <v>47</v>
          </cell>
          <cell r="F172" t="str">
            <v>PENGAKUAN BEBAN DAN ASET  BLUD RSUD - DANA APBD</v>
          </cell>
        </row>
        <row r="173">
          <cell r="B173" t="str">
            <v>RK PPKD</v>
          </cell>
          <cell r="C173" t="str">
            <v>140.1</v>
          </cell>
          <cell r="E173">
            <v>0</v>
          </cell>
          <cell r="F173" t="str">
            <v>PENGAKUAN BEBAN DAN ASET  BLUD RSUD - DANA APBD</v>
          </cell>
        </row>
        <row r="174">
          <cell r="F174" t="str">
            <v>PENGAKUAN BEBAN DAN ASET  BLUD RSUD - DANA APBD</v>
          </cell>
        </row>
        <row r="175">
          <cell r="F175" t="str">
            <v>PENGAKUAN BEBAN DAN ASET  BLUD RSUD - DANA APBD</v>
          </cell>
        </row>
        <row r="176">
          <cell r="F176" t="str">
            <v>PENGAKUAN BEBAN DAN ASET  BLUD RSUD - DANA APBD</v>
          </cell>
        </row>
        <row r="177">
          <cell r="F177" t="str">
            <v>PENGAKUAN BEBAN DAN ASET  BLUD RSUD - DANA APBD</v>
          </cell>
        </row>
        <row r="178">
          <cell r="F178" t="str">
            <v>PENGAKUAN BEBAN DAN ASET  BLUD RSUD - DANA APBD</v>
          </cell>
        </row>
        <row r="180">
          <cell r="A180" t="str">
            <v>CATATAN :</v>
          </cell>
        </row>
        <row r="181">
          <cell r="A181" t="str">
            <v>SUMBER :</v>
          </cell>
        </row>
        <row r="182">
          <cell r="A182">
            <v>11</v>
          </cell>
          <cell r="B182" t="str">
            <v>PENGAKUAN BEBAN DAN ASET TETAP BLUD PUSKESMAS - DANA BLUD</v>
          </cell>
        </row>
        <row r="183">
          <cell r="A183">
            <v>44926</v>
          </cell>
          <cell r="B183" t="str">
            <v>Beban Pegawai </v>
          </cell>
          <cell r="C183">
            <v>80</v>
          </cell>
          <cell r="F183" t="str">
            <v>PENGAKUAN BEBAN DAN ASET TETAP BLUD PUSKESMAS - DANA BLUD</v>
          </cell>
        </row>
        <row r="184">
          <cell r="B184" t="str">
            <v>Beban Persediaan</v>
          </cell>
          <cell r="C184">
            <v>81</v>
          </cell>
          <cell r="F184" t="str">
            <v>PENGAKUAN BEBAN DAN ASET TETAP BLUD PUSKESMAS - DANA BLUD</v>
          </cell>
        </row>
        <row r="185">
          <cell r="B185" t="str">
            <v>Beban Jasa</v>
          </cell>
          <cell r="C185">
            <v>82</v>
          </cell>
          <cell r="F185" t="str">
            <v>PENGAKUAN BEBAN DAN ASET TETAP BLUD PUSKESMAS - DANA BLUD</v>
          </cell>
        </row>
        <row r="186">
          <cell r="B186" t="str">
            <v>Beban Pemeliharaan</v>
          </cell>
          <cell r="C186">
            <v>83</v>
          </cell>
          <cell r="F186" t="str">
            <v>PENGAKUAN BEBAN DAN ASET TETAP BLUD PUSKESMAS - DANA BLUD</v>
          </cell>
        </row>
        <row r="187">
          <cell r="B187" t="str">
            <v>Beban Perjalanan Dinas</v>
          </cell>
          <cell r="C187">
            <v>84</v>
          </cell>
          <cell r="F187" t="str">
            <v>PENGAKUAN BEBAN DAN ASET TETAP BLUD PUSKESMAS - DANA BLUD</v>
          </cell>
        </row>
        <row r="188">
          <cell r="B188" t="str">
            <v>Peralatan dan mesin</v>
          </cell>
          <cell r="C188">
            <v>27</v>
          </cell>
          <cell r="F188" t="str">
            <v>PENGAKUAN BEBAN DAN ASET TETAP BLUD PUSKESMAS - DANA BLUD</v>
          </cell>
        </row>
        <row r="189">
          <cell r="B189" t="str">
            <v>Gedung dan Bangunan</v>
          </cell>
          <cell r="C189">
            <v>30</v>
          </cell>
          <cell r="F189" t="str">
            <v>PENGAKUAN BEBAN DAN ASET TETAP BLUD PUSKESMAS - DANA BLUD</v>
          </cell>
        </row>
        <row r="190">
          <cell r="B190" t="str">
            <v>Jalan, Irigasi dan Jaringan</v>
          </cell>
          <cell r="C190">
            <v>33</v>
          </cell>
          <cell r="F190" t="str">
            <v>PENGAKUAN BEBAN DAN ASET TETAP BLUD PUSKESMAS - DANA BLUD</v>
          </cell>
        </row>
        <row r="191">
          <cell r="B191" t="str">
            <v>Aset Tetap Lainnya</v>
          </cell>
          <cell r="C191">
            <v>36</v>
          </cell>
          <cell r="F191" t="str">
            <v>PENGAKUAN BEBAN DAN ASET TETAP BLUD PUSKESMAS - DANA BLUD</v>
          </cell>
        </row>
        <row r="192">
          <cell r="B192" t="str">
            <v>Aset Tak Berwujud</v>
          </cell>
          <cell r="C192">
            <v>47</v>
          </cell>
          <cell r="F192" t="str">
            <v>PENGAKUAN BEBAN DAN ASET TETAP BLUD PUSKESMAS - DANA BLUD</v>
          </cell>
        </row>
        <row r="193">
          <cell r="B193" t="str">
            <v>Kas di BLUD Puskesmas/JKN</v>
          </cell>
          <cell r="C193" t="str">
            <v>4.2</v>
          </cell>
          <cell r="E193">
            <v>0</v>
          </cell>
          <cell r="F193" t="str">
            <v>PENGAKUAN BEBAN DAN ASET TETAP BLUD PUSKESMAS - DANA BLUD</v>
          </cell>
        </row>
        <row r="194">
          <cell r="F194" t="str">
            <v>PENGAKUAN BEBAN DAN ASET TETAP BLUD PUSKESMAS - DANA BLUD</v>
          </cell>
        </row>
        <row r="195">
          <cell r="F195" t="str">
            <v>PENGAKUAN BEBAN DAN ASET TETAP BLUD PUSKESMAS - DANA BLUD</v>
          </cell>
        </row>
        <row r="196">
          <cell r="F196" t="str">
            <v>PENGAKUAN BEBAN DAN ASET TETAP BLUD PUSKESMAS - DANA BLUD</v>
          </cell>
        </row>
        <row r="198">
          <cell r="A198" t="str">
            <v>CATATAN :</v>
          </cell>
        </row>
        <row r="199">
          <cell r="A199" t="str">
            <v>SUMBER :</v>
          </cell>
        </row>
        <row r="200">
          <cell r="A200">
            <v>12</v>
          </cell>
          <cell r="B200" t="str">
            <v>PENGAKUAN BEBAN DAN ASET TETAP BLUD RSUD - DANA BLUD</v>
          </cell>
        </row>
        <row r="201">
          <cell r="A201">
            <v>44926</v>
          </cell>
          <cell r="B201" t="str">
            <v>Beban Pegawai </v>
          </cell>
          <cell r="C201">
            <v>80</v>
          </cell>
          <cell r="F201" t="str">
            <v>PENGAKUAN BEBAN DAN ASET TETAP BLUD RSUD - DANA BLUD</v>
          </cell>
        </row>
        <row r="202">
          <cell r="B202" t="str">
            <v>Beban Persediaan</v>
          </cell>
          <cell r="C202">
            <v>81</v>
          </cell>
          <cell r="F202" t="str">
            <v>PENGAKUAN BEBAN DAN ASET TETAP BLUD RSUD - DANA BLUD</v>
          </cell>
        </row>
        <row r="203">
          <cell r="B203" t="str">
            <v>Beban Jasa</v>
          </cell>
          <cell r="C203">
            <v>82</v>
          </cell>
          <cell r="F203" t="str">
            <v>PENGAKUAN BEBAN DAN ASET TETAP BLUD RSUD - DANA BLUD</v>
          </cell>
        </row>
        <row r="204">
          <cell r="B204" t="str">
            <v>Beban Pemeliharaan</v>
          </cell>
          <cell r="C204">
            <v>83</v>
          </cell>
          <cell r="F204" t="str">
            <v>PENGAKUAN BEBAN DAN ASET TETAP BLUD RSUD - DANA BLUD</v>
          </cell>
        </row>
        <row r="205">
          <cell r="B205" t="str">
            <v>Beban Perjalanan Dinas</v>
          </cell>
          <cell r="C205">
            <v>84</v>
          </cell>
          <cell r="F205" t="str">
            <v>PENGAKUAN BEBAN DAN ASET TETAP BLUD RSUD - DANA BLUD</v>
          </cell>
        </row>
        <row r="206">
          <cell r="B206" t="str">
            <v>Peralatan dan mesin</v>
          </cell>
          <cell r="C206">
            <v>27</v>
          </cell>
          <cell r="F206" t="str">
            <v>PENGAKUAN BEBAN DAN ASET TETAP BLUD RSUD - DANA BLUD</v>
          </cell>
        </row>
        <row r="207">
          <cell r="B207" t="str">
            <v>Gedung dan Bangunan</v>
          </cell>
          <cell r="C207">
            <v>30</v>
          </cell>
          <cell r="F207" t="str">
            <v>PENGAKUAN BEBAN DAN ASET TETAP BLUD RSUD - DANA BLUD</v>
          </cell>
        </row>
        <row r="208">
          <cell r="B208" t="str">
            <v>Jalan, Irigasi dan Jaringan</v>
          </cell>
          <cell r="C208">
            <v>33</v>
          </cell>
          <cell r="F208" t="str">
            <v>PENGAKUAN BEBAN DAN ASET TETAP BLUD RSUD - DANA BLUD</v>
          </cell>
        </row>
        <row r="209">
          <cell r="B209" t="str">
            <v>Aset Tetap Lainnya</v>
          </cell>
          <cell r="C209">
            <v>36</v>
          </cell>
          <cell r="F209" t="str">
            <v>PENGAKUAN BEBAN DAN ASET TETAP BLUD RSUD - DANA BLUD</v>
          </cell>
        </row>
        <row r="210">
          <cell r="B210" t="str">
            <v>Aset Tak Berwujud</v>
          </cell>
          <cell r="C210">
            <v>47</v>
          </cell>
          <cell r="F210" t="str">
            <v>PENGAKUAN BEBAN DAN ASET TETAP BLUD RSUD - DANA BLUD</v>
          </cell>
        </row>
        <row r="211">
          <cell r="B211" t="str">
            <v>Kas di BLUD RSUD</v>
          </cell>
          <cell r="C211" t="str">
            <v>4.1</v>
          </cell>
          <cell r="E211">
            <v>0</v>
          </cell>
          <cell r="F211" t="str">
            <v>PENGAKUAN BEBAN DAN ASET TETAP BLUD RSUD - DANA BLUD</v>
          </cell>
        </row>
        <row r="212">
          <cell r="F212" t="str">
            <v>PENGAKUAN BEBAN DAN ASET TETAP BLUD RSUD - DANA BLUD</v>
          </cell>
        </row>
        <row r="213">
          <cell r="F213" t="str">
            <v>PENGAKUAN BEBAN DAN ASET TETAP BLUD RSUD - DANA BLUD</v>
          </cell>
        </row>
        <row r="214">
          <cell r="F214" t="str">
            <v>PENGAKUAN BEBAN DAN ASET TETAP BLUD RSUD - DANA BLUD</v>
          </cell>
        </row>
        <row r="216">
          <cell r="A216" t="str">
            <v>CATATAN :</v>
          </cell>
        </row>
        <row r="217">
          <cell r="A217" t="str">
            <v>SUMBER :</v>
          </cell>
        </row>
        <row r="218">
          <cell r="A218">
            <v>13</v>
          </cell>
          <cell r="B218" t="str">
            <v>PENGAKUAN PEMAKAIAN PERSEDIAAN DARI PERSEDIAAN TAHUN TAHUN 2021 BLUD PUSKESMAS DAN RSUD</v>
          </cell>
        </row>
        <row r="219">
          <cell r="A219">
            <v>44926</v>
          </cell>
          <cell r="B219" t="str">
            <v>Beban Persediaan</v>
          </cell>
          <cell r="C219">
            <v>81</v>
          </cell>
          <cell r="F219" t="str">
            <v>PENGAKUAN PEMAKAIAN PERSEDIAAN DARI PERSEDIAAN TAHUN TAHUN 2021 BLUD PUSKESMAS DAN RSUD</v>
          </cell>
        </row>
        <row r="220">
          <cell r="B220" t="str">
            <v>Persediaan Barang Tak Habis Pakai</v>
          </cell>
          <cell r="C220" t="str">
            <v>20.1</v>
          </cell>
          <cell r="E220">
            <v>0</v>
          </cell>
          <cell r="F220" t="str">
            <v>PENGAKUAN PEMAKAIAN PERSEDIAAN DARI PERSEDIAAN TAHUN TAHUN 2021 BLUD PUSKESMAS DAN RSUD</v>
          </cell>
        </row>
        <row r="221">
          <cell r="B221" t="str">
            <v>Persediaan Barang Habis Pakai</v>
          </cell>
          <cell r="C221" t="str">
            <v>20.2</v>
          </cell>
          <cell r="F221" t="str">
            <v>PENGAKUAN PEMAKAIAN PERSEDIAAN DARI PERSEDIAAN TAHUN TAHUN 2021 BLUD PUSKESMAS DAN RSUD</v>
          </cell>
        </row>
        <row r="222">
          <cell r="B222" t="str">
            <v>Persediaan Barang Bekas Pakai</v>
          </cell>
          <cell r="C222" t="str">
            <v>20.3</v>
          </cell>
          <cell r="E222">
            <v>0</v>
          </cell>
          <cell r="F222" t="str">
            <v>PENGAKUAN PEMAKAIAN PERSEDIAAN DARI PERSEDIAAN TAHUN TAHUN 2021 BLUD PUSKESMAS DAN RSUD</v>
          </cell>
        </row>
        <row r="223">
          <cell r="F223" t="str">
            <v>PENGAKUAN PEMAKAIAN PERSEDIAAN DARI PERSEDIAAN TAHUN TAHUN 2021 BLUD PUSKESMAS DAN RSUD</v>
          </cell>
        </row>
        <row r="224">
          <cell r="F224" t="str">
            <v>PENGAKUAN PEMAKAIAN PERSEDIAAN DARI PERSEDIAAN TAHUN TAHUN 2021 BLUD PUSKESMAS DAN RSUD</v>
          </cell>
        </row>
        <row r="225">
          <cell r="F225" t="str">
            <v>PENGAKUAN PEMAKAIAN PERSEDIAAN DARI PERSEDIAAN TAHUN TAHUN 2021 BLUD PUSKESMAS DAN RSUD</v>
          </cell>
        </row>
        <row r="226">
          <cell r="F226" t="str">
            <v>PENGAKUAN PEMAKAIAN PERSEDIAAN DARI PERSEDIAAN TAHUN TAHUN 2021 BLUD PUSKESMAS DAN RSUD</v>
          </cell>
        </row>
        <row r="227">
          <cell r="F227" t="str">
            <v>PENGAKUAN PEMAKAIAN PERSEDIAAN DARI PERSEDIAAN TAHUN TAHUN 2021 BLUD PUSKESMAS DAN RSUD</v>
          </cell>
        </row>
        <row r="228">
          <cell r="F228" t="str">
            <v>PENGAKUAN PEMAKAIAN PERSEDIAAN DARI PERSEDIAAN TAHUN TAHUN 2021 BLUD PUSKESMAS DAN RSUD</v>
          </cell>
        </row>
        <row r="229">
          <cell r="F229" t="str">
            <v>PENGAKUAN PEMAKAIAN PERSEDIAAN DARI PERSEDIAAN TAHUN TAHUN 2021 BLUD PUSKESMAS DAN RSUD</v>
          </cell>
        </row>
        <row r="230">
          <cell r="F230" t="str">
            <v>PENGAKUAN PEMAKAIAN PERSEDIAAN DARI PERSEDIAAN TAHUN TAHUN 2021 BLUD PUSKESMAS DAN RSUD</v>
          </cell>
        </row>
        <row r="231">
          <cell r="A231" t="str">
            <v>CATATAN :</v>
          </cell>
        </row>
        <row r="232">
          <cell r="A232" t="str">
            <v>SUMBER :</v>
          </cell>
        </row>
        <row r="233">
          <cell r="A233">
            <v>14</v>
          </cell>
          <cell r="B233" t="str">
            <v>MENCATAT SISA PERSEDIAAN DARI PENGADAAN  TAHUN 2022 DI BLUD PUSKESMAS</v>
          </cell>
        </row>
        <row r="234">
          <cell r="A234">
            <v>44926</v>
          </cell>
          <cell r="B234" t="str">
            <v>Persediaan Barang Tak Habis Pakai</v>
          </cell>
          <cell r="C234" t="str">
            <v>20.1</v>
          </cell>
          <cell r="F234" t="str">
            <v>MENCATAT SISA PERSEDIAAN DARI PENGADAAN  TAHUN 2022 DI BLUD PUSKESMAS</v>
          </cell>
        </row>
        <row r="235">
          <cell r="B235" t="str">
            <v>Persediaan Barang Habis Pakai</v>
          </cell>
          <cell r="C235" t="str">
            <v>20.2</v>
          </cell>
          <cell r="F235" t="str">
            <v>MENCATAT SISA PERSEDIAAN DARI PENGADAAN  TAHUN 2022 DI BLUD PUSKESMAS</v>
          </cell>
        </row>
        <row r="236">
          <cell r="B236" t="str">
            <v>Persediaan Barang Bekas Pakai</v>
          </cell>
          <cell r="C236" t="str">
            <v>20.3</v>
          </cell>
          <cell r="F236" t="str">
            <v>MENCATAT SISA PERSEDIAAN DARI PENGADAAN  TAHUN 2022 DI BLUD PUSKESMAS</v>
          </cell>
        </row>
        <row r="237">
          <cell r="B237" t="str">
            <v>Beban Persediaan</v>
          </cell>
          <cell r="C237">
            <v>81</v>
          </cell>
          <cell r="E237">
            <v>0</v>
          </cell>
          <cell r="F237" t="str">
            <v>MENCATAT SISA PERSEDIAAN DARI PENGADAAN  TAHUN 2022 DI BLUD PUSKESMAS</v>
          </cell>
        </row>
        <row r="238">
          <cell r="F238" t="str">
            <v>MENCATAT SISA PERSEDIAAN DARI PENGADAAN  TAHUN 2022 DI BLUD PUSKESMAS</v>
          </cell>
        </row>
        <row r="239">
          <cell r="F239" t="str">
            <v>MENCATAT SISA PERSEDIAAN DARI PENGADAAN  TAHUN 2022 DI BLUD PUSKESMAS</v>
          </cell>
        </row>
        <row r="240">
          <cell r="F240" t="str">
            <v>MENCATAT SISA PERSEDIAAN DARI PENGADAAN  TAHUN 2022 DI BLUD PUSKESMAS</v>
          </cell>
        </row>
        <row r="241">
          <cell r="F241" t="str">
            <v>MENCATAT SISA PERSEDIAAN DARI PENGADAAN  TAHUN 2022 DI BLUD PUSKESMAS</v>
          </cell>
        </row>
        <row r="242">
          <cell r="F242" t="str">
            <v>MENCATAT SISA PERSEDIAAN DARI PENGADAAN  TAHUN 2022 DI BLUD PUSKESMAS</v>
          </cell>
        </row>
        <row r="243">
          <cell r="F243" t="str">
            <v>MENCATAT SISA PERSEDIAAN DARI PENGADAAN  TAHUN 2022 DI BLUD PUSKESMAS</v>
          </cell>
        </row>
        <row r="244">
          <cell r="F244" t="str">
            <v>MENCATAT SISA PERSEDIAAN DARI PENGADAAN  TAHUN 2022 DI BLUD PUSKESMAS</v>
          </cell>
        </row>
        <row r="245">
          <cell r="F245" t="str">
            <v>MENCATAT SISA PERSEDIAAN DARI PENGADAAN  TAHUN 2022 DI BLUD PUSKESMAS</v>
          </cell>
        </row>
        <row r="246">
          <cell r="A246" t="str">
            <v>CATATAN :</v>
          </cell>
        </row>
        <row r="247">
          <cell r="A247" t="str">
            <v>SUMBER :</v>
          </cell>
        </row>
        <row r="248">
          <cell r="A248">
            <v>15</v>
          </cell>
          <cell r="B248" t="str">
            <v>MENCATAT SISA PERSEDIAAN DARI PENGADAAN  TAHUN 2022 DI BLUD RSUD</v>
          </cell>
        </row>
        <row r="249">
          <cell r="A249">
            <v>44926</v>
          </cell>
          <cell r="B249" t="str">
            <v>Persediaan Barang Tak Habis Pakai</v>
          </cell>
          <cell r="C249" t="str">
            <v>20.1</v>
          </cell>
          <cell r="F249" t="str">
            <v>MENCATAT SISA PERSEDIAAN DARI PENGADAAN  TAHUN 2022 DI BLUD RSUD</v>
          </cell>
        </row>
        <row r="250">
          <cell r="B250" t="str">
            <v>Persediaan Barang Habis Pakai</v>
          </cell>
          <cell r="C250" t="str">
            <v>20.2</v>
          </cell>
          <cell r="F250" t="str">
            <v>MENCATAT SISA PERSEDIAAN DARI PENGADAAN  TAHUN 2022 DI BLUD RSUD</v>
          </cell>
        </row>
        <row r="251">
          <cell r="B251" t="str">
            <v>Persediaan Barang Bekas Pakai</v>
          </cell>
          <cell r="C251" t="str">
            <v>20.3</v>
          </cell>
          <cell r="F251" t="str">
            <v>MENCATAT SISA PERSEDIAAN DARI PENGADAAN  TAHUN 2022 DI BLUD RSUD</v>
          </cell>
        </row>
        <row r="252">
          <cell r="B252" t="str">
            <v>Beban Persediaan</v>
          </cell>
          <cell r="C252">
            <v>81</v>
          </cell>
          <cell r="E252">
            <v>0</v>
          </cell>
          <cell r="F252" t="str">
            <v>MENCATAT SISA PERSEDIAAN DARI PENGADAAN  TAHUN 2022 DI BLUD RSUD</v>
          </cell>
        </row>
        <row r="253">
          <cell r="F253" t="str">
            <v>MENCATAT SISA PERSEDIAAN DARI PENGADAAN  TAHUN 2022 DI BLUD RSUD</v>
          </cell>
        </row>
        <row r="254">
          <cell r="F254" t="str">
            <v>MENCATAT SISA PERSEDIAAN DARI PENGADAAN  TAHUN 2022 DI BLUD RSUD</v>
          </cell>
        </row>
        <row r="255">
          <cell r="F255" t="str">
            <v>MENCATAT SISA PERSEDIAAN DARI PENGADAAN  TAHUN 2022 DI BLUD RSUD</v>
          </cell>
        </row>
        <row r="256">
          <cell r="F256" t="str">
            <v>MENCATAT SISA PERSEDIAAN DARI PENGADAAN  TAHUN 2022 DI BLUD RSUD</v>
          </cell>
        </row>
        <row r="257">
          <cell r="F257" t="str">
            <v>MENCATAT SISA PERSEDIAAN DARI PENGADAAN  TAHUN 2022 DI BLUD RSUD</v>
          </cell>
        </row>
        <row r="258">
          <cell r="F258" t="str">
            <v>MENCATAT SISA PERSEDIAAN DARI PENGADAAN  TAHUN 2022 DI BLUD RSUD</v>
          </cell>
        </row>
        <row r="259">
          <cell r="F259" t="str">
            <v>MENCATAT SISA PERSEDIAAN DARI PENGADAAN  TAHUN 2022 DI BLUD RSUD</v>
          </cell>
        </row>
        <row r="260">
          <cell r="F260" t="str">
            <v>MENCATAT SISA PERSEDIAAN DARI PENGADAAN  TAHUN 2022 DI BLUD RSUD</v>
          </cell>
        </row>
        <row r="261">
          <cell r="A261" t="str">
            <v>CATATAN :</v>
          </cell>
        </row>
        <row r="262">
          <cell r="A262" t="str">
            <v>SUMBER :</v>
          </cell>
        </row>
        <row r="263">
          <cell r="A263">
            <v>16</v>
          </cell>
          <cell r="B263" t="str">
            <v>MENCATAT PENDAPATAN DITERIMA DIMUKA  YANG TELAH JATUH TEMPO DI TAHUN 2022</v>
          </cell>
        </row>
        <row r="264">
          <cell r="A264">
            <v>44926</v>
          </cell>
          <cell r="B264" t="str">
            <v>Pendapatan Diterima Dimuka Lain-Lain PAD</v>
          </cell>
          <cell r="C264" t="str">
            <v>56.3</v>
          </cell>
          <cell r="F264" t="str">
            <v>MENCATAT PENDAPATAN DITERIMA DIMUKA  YANG TELAH JATUH TEMPO DI TAHUN 2022</v>
          </cell>
        </row>
        <row r="265">
          <cell r="B265" t="str">
            <v>Lain-lain PAD yang sah - LO</v>
          </cell>
          <cell r="C265">
            <v>64</v>
          </cell>
          <cell r="E265">
            <v>0</v>
          </cell>
          <cell r="F265" t="str">
            <v>MENCATAT PENDAPATAN DITERIMA DIMUKA  YANG TELAH JATUH TEMPO DI TAHUN 2022</v>
          </cell>
        </row>
        <row r="266">
          <cell r="F266" t="str">
            <v>MENCATAT PENDAPATAN DITERIMA DIMUKA  YANG TELAH JATUH TEMPO DI TAHUN 2022</v>
          </cell>
        </row>
        <row r="267">
          <cell r="F267" t="str">
            <v>MENCATAT PENDAPATAN DITERIMA DIMUKA  YANG TELAH JATUH TEMPO DI TAHUN 2022</v>
          </cell>
        </row>
        <row r="268">
          <cell r="F268" t="str">
            <v>MENCATAT PENDAPATAN DITERIMA DIMUKA  YANG TELAH JATUH TEMPO DI TAHUN 2022</v>
          </cell>
        </row>
        <row r="269">
          <cell r="F269" t="str">
            <v>MENCATAT PENDAPATAN DITERIMA DIMUKA  YANG TELAH JATUH TEMPO DI TAHUN 2022</v>
          </cell>
        </row>
        <row r="270">
          <cell r="F270" t="str">
            <v>MENCATAT PENDAPATAN DITERIMA DIMUKA  YANG TELAH JATUH TEMPO DI TAHUN 2022</v>
          </cell>
        </row>
        <row r="271">
          <cell r="F271" t="str">
            <v>MENCATAT PENDAPATAN DITERIMA DIMUKA  YANG TELAH JATUH TEMPO DI TAHUN 2022</v>
          </cell>
        </row>
        <row r="272">
          <cell r="F272" t="str">
            <v>MENCATAT PENDAPATAN DITERIMA DIMUKA  YANG TELAH JATUH TEMPO DI TAHUN 2022</v>
          </cell>
        </row>
        <row r="273">
          <cell r="F273" t="str">
            <v>MENCATAT PENDAPATAN DITERIMA DIMUKA  YANG TELAH JATUH TEMPO DI TAHUN 2022</v>
          </cell>
        </row>
        <row r="274">
          <cell r="F274" t="str">
            <v>MENCATAT PENDAPATAN DITERIMA DIMUKA  YANG TELAH JATUH TEMPO DI TAHUN 2022</v>
          </cell>
        </row>
        <row r="275">
          <cell r="F275" t="str">
            <v>MENCATAT PENDAPATAN DITERIMA DIMUKA  YANG TELAH JATUH TEMPO DI TAHUN 2022</v>
          </cell>
        </row>
        <row r="276">
          <cell r="A276" t="str">
            <v>CATATAN :</v>
          </cell>
        </row>
        <row r="277">
          <cell r="A277" t="str">
            <v>SUMBER :</v>
          </cell>
        </row>
        <row r="278">
          <cell r="A278">
            <v>17</v>
          </cell>
          <cell r="B278" t="str">
            <v>MENCATAT REALISASI PIUTANG BLUD PUSKESMAS TAHUN 2021 DI TAHUN 2022</v>
          </cell>
        </row>
        <row r="279">
          <cell r="A279">
            <v>44926</v>
          </cell>
          <cell r="B279" t="str">
            <v>Lain-lain PAD yang sah - LO</v>
          </cell>
          <cell r="C279">
            <v>64</v>
          </cell>
          <cell r="F279" t="str">
            <v>MENCATAT REALISASI PIUTANG BLUD PUSKESMAS TAHUN 2021 DI TAHUN 2022</v>
          </cell>
        </row>
        <row r="280">
          <cell r="B280" t="str">
            <v>Piutang Lain-lain</v>
          </cell>
          <cell r="C280">
            <v>16</v>
          </cell>
          <cell r="E280">
            <v>0</v>
          </cell>
          <cell r="F280" t="str">
            <v>MENCATAT REALISASI PIUTANG BLUD PUSKESMAS TAHUN 2021 DI TAHUN 2022</v>
          </cell>
        </row>
        <row r="281">
          <cell r="F281" t="str">
            <v>MENCATAT REALISASI PIUTANG BLUD PUSKESMAS TAHUN 2021 DI TAHUN 2022</v>
          </cell>
        </row>
        <row r="282">
          <cell r="F282" t="str">
            <v>MENCATAT REALISASI PIUTANG BLUD PUSKESMAS TAHUN 2021 DI TAHUN 2022</v>
          </cell>
        </row>
        <row r="283">
          <cell r="F283" t="str">
            <v>MENCATAT REALISASI PIUTANG BLUD PUSKESMAS TAHUN 2021 DI TAHUN 2022</v>
          </cell>
        </row>
        <row r="284">
          <cell r="F284" t="str">
            <v>MENCATAT REALISASI PIUTANG BLUD PUSKESMAS TAHUN 2021 DI TAHUN 2022</v>
          </cell>
        </row>
        <row r="285">
          <cell r="F285" t="str">
            <v>MENCATAT REALISASI PIUTANG BLUD PUSKESMAS TAHUN 2021 DI TAHUN 2022</v>
          </cell>
        </row>
        <row r="286">
          <cell r="F286" t="str">
            <v>MENCATAT REALISASI PIUTANG BLUD PUSKESMAS TAHUN 2021 DI TAHUN 2022</v>
          </cell>
        </row>
        <row r="291">
          <cell r="A291" t="str">
            <v>CATATAN :</v>
          </cell>
        </row>
        <row r="292">
          <cell r="A292" t="str">
            <v>SUMBER :</v>
          </cell>
        </row>
        <row r="293">
          <cell r="A293">
            <v>18</v>
          </cell>
          <cell r="B293" t="str">
            <v>MENCATAT REALISASI PIUTANG BLUD RSUD TAHUN 2021 DI TAHUN 2022</v>
          </cell>
        </row>
        <row r="294">
          <cell r="A294">
            <v>44926</v>
          </cell>
          <cell r="B294" t="str">
            <v>Lain-lain PAD yang sah - LO</v>
          </cell>
          <cell r="C294">
            <v>64</v>
          </cell>
          <cell r="F294" t="str">
            <v>MENCATAT REALISASI PIUTANG BLUD RSUD TAHUN 2021 DI TAHUN 2022</v>
          </cell>
        </row>
        <row r="295">
          <cell r="B295" t="str">
            <v>Piutang Lain-lain</v>
          </cell>
          <cell r="C295">
            <v>16</v>
          </cell>
          <cell r="E295">
            <v>0</v>
          </cell>
          <cell r="F295" t="str">
            <v>MENCATAT REALISASI PIUTANG BLUD RSUD TAHUN 2021 DI TAHUN 2022</v>
          </cell>
        </row>
        <row r="296">
          <cell r="F296" t="str">
            <v>MENCATAT REALISASI PIUTANG BLUD RSUD TAHUN 2021 DI TAHUN 2022</v>
          </cell>
        </row>
        <row r="297">
          <cell r="F297" t="str">
            <v>MENCATAT REALISASI PIUTANG BLUD RSUD TAHUN 2021 DI TAHUN 2022</v>
          </cell>
        </row>
        <row r="298">
          <cell r="F298" t="str">
            <v>MENCATAT REALISASI PIUTANG BLUD RSUD TAHUN 2021 DI TAHUN 2022</v>
          </cell>
        </row>
        <row r="299">
          <cell r="F299" t="str">
            <v>MENCATAT REALISASI PIUTANG BLUD RSUD TAHUN 2021 DI TAHUN 2022</v>
          </cell>
        </row>
        <row r="300">
          <cell r="F300" t="str">
            <v>MENCATAT REALISASI PIUTANG BLUD RSUD TAHUN 2021 DI TAHUN 2022</v>
          </cell>
        </row>
        <row r="301">
          <cell r="F301" t="str">
            <v>MENCATAT REALISASI PIUTANG BLUD RSUD TAHUN 2021 DI TAHUN 2022</v>
          </cell>
        </row>
        <row r="304">
          <cell r="A304" t="str">
            <v>CATATAN :</v>
          </cell>
        </row>
        <row r="305">
          <cell r="A305" t="str">
            <v>SUMBER :</v>
          </cell>
        </row>
        <row r="306">
          <cell r="A306">
            <v>19</v>
          </cell>
          <cell r="B306" t="str">
            <v>MENCATAT REALISASI PEMBAYARAN ATAS UTANG BELANJA ATAS BEBAN PEGAWAI DAN BEBAN JASA BULAN DESEMBER 2021 YANG YANG BARU DIREALISASI PADA BULAN JANUARI 2022 DI DINKES DAN PUSKESMAS</v>
          </cell>
        </row>
        <row r="307">
          <cell r="A307">
            <v>44926</v>
          </cell>
          <cell r="B307" t="str">
            <v>Utang Belanja Pegawai</v>
          </cell>
          <cell r="C307">
            <v>57</v>
          </cell>
          <cell r="F307" t="str">
            <v>MENCATAT REALISASI PEMBAYARAN ATAS UTANG BELANJA ATAS BEBAN PEGAWAI DAN BEBAN JASA BULAN DESEMBER 2021 YANG YANG BARU DIREALISASI PADA BULAN JANUARI 2022 DI DINKES DAN PUSKESMAS</v>
          </cell>
        </row>
        <row r="308">
          <cell r="B308" t="str">
            <v>Utang Belanja Jasa</v>
          </cell>
          <cell r="C308">
            <v>58</v>
          </cell>
          <cell r="F308" t="str">
            <v>MENCATAT REALISASI PEMBAYARAN ATAS UTANG BELANJA ATAS BEBAN PEGAWAI DAN BEBAN JASA BULAN DESEMBER 2021 YANG YANG BARU DIREALISASI PADA BULAN JANUARI 2022 DI DINKES DAN PUSKESMAS</v>
          </cell>
        </row>
        <row r="309">
          <cell r="B309" t="str">
            <v>Beban Pegawai </v>
          </cell>
          <cell r="C309">
            <v>80</v>
          </cell>
          <cell r="E309">
            <v>0</v>
          </cell>
          <cell r="F309" t="str">
            <v>MENCATAT REALISASI PEMBAYARAN ATAS UTANG BELANJA ATAS BEBAN PEGAWAI DAN BEBAN JASA BULAN DESEMBER 2021 YANG YANG BARU DIREALISASI PADA BULAN JANUARI 2022 DI DINKES DAN PUSKESMAS</v>
          </cell>
        </row>
        <row r="310">
          <cell r="B310" t="str">
            <v>Beban Jasa</v>
          </cell>
          <cell r="C310">
            <v>82</v>
          </cell>
          <cell r="E310">
            <v>0</v>
          </cell>
          <cell r="F310" t="str">
            <v>MENCATAT REALISASI PEMBAYARAN ATAS UTANG BELANJA ATAS BEBAN PEGAWAI DAN BEBAN JASA BULAN DESEMBER 2021 YANG YANG BARU DIREALISASI PADA BULAN JANUARI 2022 DI DINKES DAN PUSKESMAS</v>
          </cell>
        </row>
        <row r="311">
          <cell r="F311" t="str">
            <v>MENCATAT REALISASI PEMBAYARAN ATAS UTANG BELANJA ATAS BEBAN PEGAWAI DAN BEBAN JASA BULAN DESEMBER 2021 YANG YANG BARU DIREALISASI PADA BULAN JANUARI 2022 DI DINKES DAN PUSKESMAS</v>
          </cell>
        </row>
        <row r="312">
          <cell r="F312" t="str">
            <v>MENCATAT REALISASI PEMBAYARAN ATAS UTANG BELANJA ATAS BEBAN PEGAWAI DAN BEBAN JASA BULAN DESEMBER 2021 YANG YANG BARU DIREALISASI PADA BULAN JANUARI 2022 DI DINKES DAN PUSKESMAS</v>
          </cell>
        </row>
        <row r="313">
          <cell r="F313" t="str">
            <v>MENCATAT REALISASI PEMBAYARAN ATAS UTANG BELANJA ATAS BEBAN PEGAWAI DAN BEBAN JASA BULAN DESEMBER 2021 YANG YANG BARU DIREALISASI PADA BULAN JANUARI 2022 DI DINKES DAN PUSKESMAS</v>
          </cell>
        </row>
        <row r="314">
          <cell r="F314" t="str">
            <v>MENCATAT REALISASI PEMBAYARAN ATAS UTANG BELANJA ATAS BEBAN PEGAWAI DAN BEBAN JASA BULAN DESEMBER 2021 YANG YANG BARU DIREALISASI PADA BULAN JANUARI 2022 DI DINKES DAN PUSKESMAS</v>
          </cell>
        </row>
        <row r="317">
          <cell r="A317" t="str">
            <v>CATATAN :</v>
          </cell>
        </row>
        <row r="318">
          <cell r="A318" t="str">
            <v>SUMBER :</v>
          </cell>
        </row>
        <row r="319">
          <cell r="A319">
            <v>20</v>
          </cell>
          <cell r="B319" t="str">
            <v>PENGAKUAN REALISASI PEMBAYARAN ATAS UTANG BELANJA ATAS BEBAN PEGAWAI DAN BEBAN JASA BULAN DESEMBER 2022 YANG YANG BARU DIREALISASI PADA BULAN JANUARI 2023 DI DINKES DAN PUSKESMAS</v>
          </cell>
        </row>
        <row r="320">
          <cell r="A320">
            <v>44926</v>
          </cell>
          <cell r="B320" t="str">
            <v>Beban Pegawai </v>
          </cell>
          <cell r="C320">
            <v>80</v>
          </cell>
          <cell r="F320" t="str">
            <v>PENGAKUAN REALISASI PEMBAYARAN ATAS UTANG BELANJA ATAS BEBAN PEGAWAI DAN BEBAN JASA BULAN DESEMBER 2022 YANG YANG BARU DIREALISASI PADA BULAN JANUARI 2023 DI DINKES DAN PUSKESMAS</v>
          </cell>
        </row>
        <row r="321">
          <cell r="B321" t="str">
            <v>Beban Jasa</v>
          </cell>
          <cell r="C321">
            <v>82</v>
          </cell>
          <cell r="F321" t="str">
            <v>PENGAKUAN REALISASI PEMBAYARAN ATAS UTANG BELANJA ATAS BEBAN PEGAWAI DAN BEBAN JASA BULAN DESEMBER 2022 YANG YANG BARU DIREALISASI PADA BULAN JANUARI 2023 DI DINKES DAN PUSKESMAS</v>
          </cell>
        </row>
        <row r="322">
          <cell r="B322" t="str">
            <v>Utang Belanja Pegawai</v>
          </cell>
          <cell r="C322">
            <v>57</v>
          </cell>
          <cell r="E322">
            <v>0</v>
          </cell>
          <cell r="F322" t="str">
            <v>PENGAKUAN REALISASI PEMBAYARAN ATAS UTANG BELANJA ATAS BEBAN PEGAWAI DAN BEBAN JASA BULAN DESEMBER 2022 YANG YANG BARU DIREALISASI PADA BULAN JANUARI 2023 DI DINKES DAN PUSKESMAS</v>
          </cell>
        </row>
        <row r="323">
          <cell r="B323" t="str">
            <v>Utang Belanja Jasa</v>
          </cell>
          <cell r="C323">
            <v>58</v>
          </cell>
          <cell r="E323">
            <v>0</v>
          </cell>
          <cell r="F323" t="str">
            <v>PENGAKUAN REALISASI PEMBAYARAN ATAS UTANG BELANJA ATAS BEBAN PEGAWAI DAN BEBAN JASA BULAN DESEMBER 2022 YANG YANG BARU DIREALISASI PADA BULAN JANUARI 2023 DI DINKES DAN PUSKESMAS</v>
          </cell>
        </row>
        <row r="324">
          <cell r="F324" t="str">
            <v>PENGAKUAN REALISASI PEMBAYARAN ATAS UTANG BELANJA ATAS BEBAN PEGAWAI DAN BEBAN JASA BULAN DESEMBER 2022 YANG YANG BARU DIREALISASI PADA BULAN JANUARI 2023 DI DINKES DAN PUSKESMAS</v>
          </cell>
        </row>
        <row r="325">
          <cell r="F325" t="str">
            <v>PENGAKUAN REALISASI PEMBAYARAN ATAS UTANG BELANJA ATAS BEBAN PEGAWAI DAN BEBAN JASA BULAN DESEMBER 2022 YANG YANG BARU DIREALISASI PADA BULAN JANUARI 2023 DI DINKES DAN PUSKESMAS</v>
          </cell>
        </row>
        <row r="326">
          <cell r="F326" t="str">
            <v>PENGAKUAN REALISASI PEMBAYARAN ATAS UTANG BELANJA ATAS BEBAN PEGAWAI DAN BEBAN JASA BULAN DESEMBER 2022 YANG YANG BARU DIREALISASI PADA BULAN JANUARI 2023 DI DINKES DAN PUSKESMAS</v>
          </cell>
        </row>
        <row r="327">
          <cell r="F327" t="str">
            <v>PENGAKUAN REALISASI PEMBAYARAN ATAS UTANG BELANJA ATAS BEBAN PEGAWAI DAN BEBAN JASA BULAN DESEMBER 2022 YANG YANG BARU DIREALISASI PADA BULAN JANUARI 2023 DI DINKES DAN PUSKESMAS</v>
          </cell>
        </row>
        <row r="332">
          <cell r="A332" t="str">
            <v>CATATAN :</v>
          </cell>
        </row>
        <row r="333">
          <cell r="A333" t="str">
            <v>SUMBER :</v>
          </cell>
        </row>
        <row r="334">
          <cell r="A334">
            <v>21</v>
          </cell>
          <cell r="B334" t="str">
            <v>MENCATAT  PIUTANG JASA PELAYANAN KESEHATAN YANG TELAH DILAKUKAN DI BLUD PUSKESMAS 2022</v>
          </cell>
        </row>
        <row r="335">
          <cell r="A335">
            <v>44926</v>
          </cell>
          <cell r="B335" t="str">
            <v>Piutang Lain-lain</v>
          </cell>
          <cell r="C335">
            <v>16</v>
          </cell>
          <cell r="F335" t="str">
            <v>MENCATAT  PIUTANG JASA PELAYANAN KESEHATAN YANG TELAH DILAKUKAN DI BLUD PUSKESMAS 2022</v>
          </cell>
        </row>
        <row r="336">
          <cell r="B336" t="str">
            <v>Lain-lain PAD yang sah - LO</v>
          </cell>
          <cell r="C336">
            <v>64</v>
          </cell>
          <cell r="E336">
            <v>0</v>
          </cell>
          <cell r="F336" t="str">
            <v>MENCATAT  PIUTANG JASA PELAYANAN KESEHATAN YANG TELAH DILAKUKAN DI BLUD PUSKESMAS 2022</v>
          </cell>
        </row>
        <row r="337">
          <cell r="F337" t="str">
            <v>MENCATAT  PIUTANG JASA PELAYANAN KESEHATAN YANG TELAH DILAKUKAN DI BLUD PUSKESMAS 2022</v>
          </cell>
        </row>
        <row r="338">
          <cell r="F338" t="str">
            <v>MENCATAT  PIUTANG JASA PELAYANAN KESEHATAN YANG TELAH DILAKUKAN DI BLUD PUSKESMAS 2022</v>
          </cell>
        </row>
        <row r="339">
          <cell r="F339" t="str">
            <v>MENCATAT  PIUTANG JASA PELAYANAN KESEHATAN YANG TELAH DILAKUKAN DI BLUD PUSKESMAS 2022</v>
          </cell>
        </row>
        <row r="340">
          <cell r="F340" t="str">
            <v>MENCATAT  PIUTANG JASA PELAYANAN KESEHATAN YANG TELAH DILAKUKAN DI BLUD PUSKESMAS 2022</v>
          </cell>
        </row>
        <row r="341">
          <cell r="F341" t="str">
            <v>MENCATAT  PIUTANG JASA PELAYANAN KESEHATAN YANG TELAH DILAKUKAN DI BLUD PUSKESMAS 2022</v>
          </cell>
        </row>
        <row r="342">
          <cell r="F342" t="str">
            <v>MENCATAT  PIUTANG JASA PELAYANAN KESEHATAN YANG TELAH DILAKUKAN DI BLUD PUSKESMAS 2022</v>
          </cell>
        </row>
        <row r="345">
          <cell r="A345" t="str">
            <v>CATATAN :</v>
          </cell>
        </row>
        <row r="346">
          <cell r="A346" t="str">
            <v>SUMBER :</v>
          </cell>
        </row>
        <row r="347">
          <cell r="A347">
            <v>22</v>
          </cell>
          <cell r="B347" t="str">
            <v>MENCATAT  PIUTANG JASA PELAYANAN KESEHATAN YANG TELAH DILAKUKAN YANG TELAH DILAKUKAN DI BLUD RSUD</v>
          </cell>
        </row>
        <row r="348">
          <cell r="A348">
            <v>44926</v>
          </cell>
          <cell r="B348" t="str">
            <v>Piutang Lain-lain</v>
          </cell>
          <cell r="C348">
            <v>16</v>
          </cell>
          <cell r="F348" t="str">
            <v>MENCATAT  PIUTANG JASA PELAYANAN KESEHATAN YANG TELAH DILAKUKAN YANG TELAH DILAKUKAN DI BLUD RSUD</v>
          </cell>
        </row>
        <row r="349">
          <cell r="B349" t="str">
            <v>Lain-lain PAD yang sah - LO</v>
          </cell>
          <cell r="C349">
            <v>64</v>
          </cell>
          <cell r="E349">
            <v>0</v>
          </cell>
          <cell r="F349" t="str">
            <v>MENCATAT  PIUTANG JASA PELAYANAN KESEHATAN YANG TELAH DILAKUKAN YANG TELAH DILAKUKAN DI BLUD RSUD</v>
          </cell>
        </row>
        <row r="350">
          <cell r="F350" t="str">
            <v>MENCATAT  PIUTANG JASA PELAYANAN KESEHATAN YANG TELAH DILAKUKAN YANG TELAH DILAKUKAN DI BLUD RSUD</v>
          </cell>
        </row>
        <row r="351">
          <cell r="F351" t="str">
            <v>MENCATAT  PIUTANG JASA PELAYANAN KESEHATAN YANG TELAH DILAKUKAN YANG TELAH DILAKUKAN DI BLUD RSUD</v>
          </cell>
        </row>
        <row r="352">
          <cell r="F352" t="str">
            <v>MENCATAT  PIUTANG JASA PELAYANAN KESEHATAN YANG TELAH DILAKUKAN YANG TELAH DILAKUKAN DI BLUD RSUD</v>
          </cell>
        </row>
        <row r="353">
          <cell r="F353" t="str">
            <v>MENCATAT  PIUTANG JASA PELAYANAN KESEHATAN YANG TELAH DILAKUKAN YANG TELAH DILAKUKAN DI BLUD RSUD</v>
          </cell>
        </row>
        <row r="354">
          <cell r="F354" t="str">
            <v>MENCATAT  PIUTANG JASA PELAYANAN KESEHATAN YANG TELAH DILAKUKAN YANG TELAH DILAKUKAN DI BLUD RSUD</v>
          </cell>
        </row>
        <row r="355">
          <cell r="F355" t="str">
            <v>MENCATAT  PIUTANG JASA PELAYANAN KESEHATAN YANG TELAH DILAKUKAN YANG TELAH DILAKUKAN DI BLUD RSUD</v>
          </cell>
        </row>
        <row r="359">
          <cell r="A359" t="str">
            <v>CATATAN :</v>
          </cell>
        </row>
        <row r="360">
          <cell r="A360" t="str">
            <v>SUMBER :</v>
          </cell>
        </row>
        <row r="361">
          <cell r="A361">
            <v>23</v>
          </cell>
          <cell r="B361" t="str">
            <v>MENCATAT SALDO KAS BENDAHARA PENERIMAAN BLUD RSUD TAHUN 2021 YANG TELAH DISETOR KE KAS BLUD PADA AWAL JANUARI 2022 (KHUSUS SKPD PENGHASIL)</v>
          </cell>
        </row>
        <row r="362">
          <cell r="A362">
            <v>44926</v>
          </cell>
          <cell r="B362" t="str">
            <v>Kas di BLUD RSUD</v>
          </cell>
          <cell r="C362" t="str">
            <v>4.1</v>
          </cell>
          <cell r="F362" t="str">
            <v>MENCATAT SALDO KAS BENDAHARA PENERIMAAN BLUD RSUD TAHUN 2021 YANG TELAH DISETOR KE KAS BLUD PADA AWAL JANUARI 2022 (KHUSUS SKPD PENGHASIL)</v>
          </cell>
        </row>
        <row r="363">
          <cell r="B363" t="str">
            <v>Kas di Bendahara Penerimaan</v>
          </cell>
          <cell r="C363">
            <v>2</v>
          </cell>
          <cell r="E363">
            <v>0</v>
          </cell>
          <cell r="F363" t="str">
            <v>MENCATAT SALDO KAS BENDAHARA PENERIMAAN BLUD RSUD TAHUN 2021 YANG TELAH DISETOR KE KAS BLUD PADA AWAL JANUARI 2022 (KHUSUS SKPD PENGHASIL)</v>
          </cell>
        </row>
        <row r="364">
          <cell r="F364" t="str">
            <v>MENCATAT SALDO KAS BENDAHARA PENERIMAAN BLUD RSUD TAHUN 2021 YANG TELAH DISETOR KE KAS BLUD PADA AWAL JANUARI 2022 (KHUSUS SKPD PENGHASIL)</v>
          </cell>
        </row>
        <row r="365">
          <cell r="F365" t="str">
            <v>MENCATAT SALDO KAS BENDAHARA PENERIMAAN BLUD RSUD TAHUN 2021 YANG TELAH DISETOR KE KAS BLUD PADA AWAL JANUARI 2022 (KHUSUS SKPD PENGHASIL)</v>
          </cell>
        </row>
        <row r="366">
          <cell r="F366" t="str">
            <v>MENCATAT SALDO KAS BENDAHARA PENERIMAAN BLUD RSUD TAHUN 2021 YANG TELAH DISETOR KE KAS BLUD PADA AWAL JANUARI 2022 (KHUSUS SKPD PENGHASIL)</v>
          </cell>
        </row>
        <row r="367">
          <cell r="F367" t="str">
            <v>MENCATAT SALDO KAS BENDAHARA PENERIMAAN BLUD RSUD TAHUN 2021 YANG TELAH DISETOR KE KAS BLUD PADA AWAL JANUARI 2022 (KHUSUS SKPD PENGHASIL)</v>
          </cell>
        </row>
        <row r="368">
          <cell r="F368" t="str">
            <v>MENCATAT SALDO KAS BENDAHARA PENERIMAAN BLUD RSUD TAHUN 2021 YANG TELAH DISETOR KE KAS BLUD PADA AWAL JANUARI 2022 (KHUSUS SKPD PENGHASIL)</v>
          </cell>
        </row>
        <row r="369">
          <cell r="F369" t="str">
            <v>MENCATAT SALDO KAS BENDAHARA PENERIMAAN BLUD RSUD TAHUN 2021 YANG TELAH DISETOR KE KAS BLUD PADA AWAL JANUARI 2022 (KHUSUS SKPD PENGHASIL)</v>
          </cell>
        </row>
        <row r="374">
          <cell r="A374" t="str">
            <v>CATATAN :</v>
          </cell>
        </row>
        <row r="375">
          <cell r="A375" t="str">
            <v>SUMBER :</v>
          </cell>
        </row>
        <row r="376">
          <cell r="A376">
            <v>24</v>
          </cell>
          <cell r="B376" t="str">
            <v>KOREKSI PENGAKUAN LAIN-LAIN PAD YANG SAH - LO ATAS SALDO KAS BENDAHARA PENERIMAAN BLUD RSUD PER 31 DESEMBER 2021 YANG DISETOR TH 2022 YANG TELAH DIAKUI PENDAPATAN LRA TAHUN 2021</v>
          </cell>
        </row>
        <row r="377">
          <cell r="A377">
            <v>44926</v>
          </cell>
          <cell r="B377" t="str">
            <v>Kas di Bendahara Penerimaan</v>
          </cell>
          <cell r="C377">
            <v>2</v>
          </cell>
          <cell r="F377" t="str">
            <v>KOREKSI PENGAKUAN LAIN-LAIN PAD YANG SAH - LO ATAS SALDO KAS BENDAHARA PENERIMAAN BLUD RSUD PER 31 DESEMBER 2021 YANG DISETOR TH 2022 YANG TELAH DIAKUI PENDAPATAN LRA TAHUN 2021</v>
          </cell>
        </row>
        <row r="378">
          <cell r="B378" t="str">
            <v>Lain-lain PAD yang sah - LO</v>
          </cell>
          <cell r="C378">
            <v>64</v>
          </cell>
          <cell r="E378">
            <v>0</v>
          </cell>
          <cell r="F378" t="str">
            <v>KOREKSI PENGAKUAN LAIN-LAIN PAD YANG SAH - LO ATAS SALDO KAS BENDAHARA PENERIMAAN BLUD RSUD PER 31 DESEMBER 2021 YANG DISETOR TH 2022 YANG TELAH DIAKUI PENDAPATAN LRA TAHUN 2021</v>
          </cell>
        </row>
        <row r="379">
          <cell r="F379" t="str">
            <v>KOREKSI PENGAKUAN LAIN-LAIN PAD YANG SAH - LO ATAS SALDO KAS BENDAHARA PENERIMAAN BLUD RSUD PER 31 DESEMBER 2021 YANG DISETOR TH 2022 YANG TELAH DIAKUI PENDAPATAN LRA TAHUN 2021</v>
          </cell>
        </row>
        <row r="380">
          <cell r="F380" t="str">
            <v>KOREKSI PENGAKUAN LAIN-LAIN PAD YANG SAH - LO ATAS SALDO KAS BENDAHARA PENERIMAAN BLUD RSUD PER 31 DESEMBER 2021 YANG DISETOR TH 2022 YANG TELAH DIAKUI PENDAPATAN LRA TAHUN 2021</v>
          </cell>
        </row>
        <row r="381">
          <cell r="F381" t="str">
            <v>KOREKSI PENGAKUAN LAIN-LAIN PAD YANG SAH - LO ATAS SALDO KAS BENDAHARA PENERIMAAN BLUD RSUD PER 31 DESEMBER 2021 YANG DISETOR TH 2022 YANG TELAH DIAKUI PENDAPATAN LRA TAHUN 2021</v>
          </cell>
        </row>
        <row r="382">
          <cell r="F382" t="str">
            <v>KOREKSI PENGAKUAN LAIN-LAIN PAD YANG SAH - LO ATAS SALDO KAS BENDAHARA PENERIMAAN BLUD RSUD PER 31 DESEMBER 2021 YANG DISETOR TH 2022 YANG TELAH DIAKUI PENDAPATAN LRA TAHUN 2021</v>
          </cell>
        </row>
        <row r="383">
          <cell r="F383" t="str">
            <v>KOREKSI PENGAKUAN LAIN-LAIN PAD YANG SAH - LO ATAS SALDO KAS BENDAHARA PENERIMAAN BLUD RSUD PER 31 DESEMBER 2021 YANG DISETOR TH 2022 YANG TELAH DIAKUI PENDAPATAN LRA TAHUN 2021</v>
          </cell>
        </row>
        <row r="384">
          <cell r="F384" t="str">
            <v>KOREKSI PENGAKUAN LAIN-LAIN PAD YANG SAH - LO ATAS SALDO KAS BENDAHARA PENERIMAAN BLUD RSUD PER 31 DESEMBER 2021 YANG DISETOR TH 2022 YANG TELAH DIAKUI PENDAPATAN LRA TAHUN 2021</v>
          </cell>
        </row>
        <row r="388">
          <cell r="A388" t="str">
            <v>CATATAN :</v>
          </cell>
        </row>
        <row r="389">
          <cell r="A389" t="str">
            <v>SUMBER :</v>
          </cell>
        </row>
        <row r="390">
          <cell r="A390">
            <v>25</v>
          </cell>
          <cell r="B390" t="str">
            <v>PENGAKUAN BELANJA LRA BLUD PUSKESMAS DARI DANA BLUD PUSKESMAS TAHUN 2022</v>
          </cell>
        </row>
        <row r="391">
          <cell r="A391">
            <v>44926</v>
          </cell>
          <cell r="B391" t="str">
            <v>BELANJA OPERASI</v>
          </cell>
          <cell r="F391" t="str">
            <v>PENGAKUAN BELANJA LRA BLUD PUSKESMAS DARI DANA BLUD PUSKESMAS TAHUN 2022</v>
          </cell>
        </row>
        <row r="392">
          <cell r="B392" t="str">
            <v>Belanja Pegawai</v>
          </cell>
          <cell r="C392">
            <v>119</v>
          </cell>
          <cell r="F392" t="str">
            <v>PENGAKUAN BELANJA LRA BLUD PUSKESMAS DARI DANA BLUD PUSKESMAS TAHUN 2022</v>
          </cell>
        </row>
        <row r="393">
          <cell r="B393" t="str">
            <v>Belanja Barang dan Jasa</v>
          </cell>
          <cell r="C393">
            <v>120</v>
          </cell>
          <cell r="F393" t="str">
            <v>PENGAKUAN BELANJA LRA BLUD PUSKESMAS DARI DANA BLUD PUSKESMAS TAHUN 2022</v>
          </cell>
        </row>
        <row r="394">
          <cell r="B394" t="str">
            <v>Belanja Hibah</v>
          </cell>
          <cell r="C394">
            <v>122</v>
          </cell>
          <cell r="F394" t="str">
            <v>PENGAKUAN BELANJA LRA BLUD PUSKESMAS DARI DANA BLUD PUSKESMAS TAHUN 2022</v>
          </cell>
        </row>
        <row r="395">
          <cell r="B395" t="str">
            <v>Belanja Bantuan Sosial</v>
          </cell>
          <cell r="C395">
            <v>123</v>
          </cell>
          <cell r="F395" t="str">
            <v>PENGAKUAN BELANJA LRA BLUD PUSKESMAS DARI DANA BLUD PUSKESMAS TAHUN 2022</v>
          </cell>
        </row>
        <row r="396">
          <cell r="B396" t="str">
            <v>BELANJA MODAL</v>
          </cell>
          <cell r="F396" t="str">
            <v>PENGAKUAN BELANJA LRA BLUD PUSKESMAS DARI DANA BLUD PUSKESMAS TAHUN 2022</v>
          </cell>
        </row>
        <row r="397">
          <cell r="B397" t="str">
            <v>Belanja Modal Tanah</v>
          </cell>
          <cell r="F397" t="str">
            <v>PENGAKUAN BELANJA LRA BLUD PUSKESMAS DARI DANA BLUD PUSKESMAS TAHUN 2022</v>
          </cell>
        </row>
        <row r="398">
          <cell r="B398" t="str">
            <v>Belanja Modal Peralatan Dan Mesin</v>
          </cell>
          <cell r="C398">
            <v>125</v>
          </cell>
          <cell r="F398" t="str">
            <v>PENGAKUAN BELANJA LRA BLUD PUSKESMAS DARI DANA BLUD PUSKESMAS TAHUN 2022</v>
          </cell>
        </row>
        <row r="399">
          <cell r="B399" t="str">
            <v>Belanja Modal Gedung Dan Bangunan</v>
          </cell>
          <cell r="C399">
            <v>126</v>
          </cell>
          <cell r="F399" t="str">
            <v>PENGAKUAN BELANJA LRA BLUD PUSKESMAS DARI DANA BLUD PUSKESMAS TAHUN 2022</v>
          </cell>
        </row>
        <row r="400">
          <cell r="B400" t="str">
            <v>Belanja Modal Jalan, Irigasi Dan Jaringan</v>
          </cell>
          <cell r="C400">
            <v>127</v>
          </cell>
          <cell r="F400" t="str">
            <v>PENGAKUAN BELANJA LRA BLUD PUSKESMAS DARI DANA BLUD PUSKESMAS TAHUN 2022</v>
          </cell>
        </row>
        <row r="401">
          <cell r="B401" t="str">
            <v>Belanja Modal Aset Tetap Lainnya</v>
          </cell>
          <cell r="C401">
            <v>128</v>
          </cell>
          <cell r="F401" t="str">
            <v>PENGAKUAN BELANJA LRA BLUD PUSKESMAS DARI DANA BLUD PUSKESMAS TAHUN 2022</v>
          </cell>
        </row>
        <row r="402">
          <cell r="B402" t="str">
            <v>Belanja Modal Aset Lainnya</v>
          </cell>
          <cell r="C402">
            <v>129</v>
          </cell>
          <cell r="F402" t="str">
            <v>PENGAKUAN BELANJA LRA BLUD PUSKESMAS DARI DANA BLUD PUSKESMAS TAHUN 2022</v>
          </cell>
        </row>
        <row r="403">
          <cell r="B403" t="str">
            <v>Belanja Modal Aset Tetap Lainnya</v>
          </cell>
          <cell r="C403">
            <v>128</v>
          </cell>
          <cell r="F403" t="str">
            <v>PENGAKUAN BELANJA LRA BLUD PUSKESMAS DARI DANA BLUD PUSKESMAS TAHUN 2022</v>
          </cell>
        </row>
        <row r="404">
          <cell r="B404" t="str">
            <v>Perubahan SAL</v>
          </cell>
          <cell r="C404" t="str">
            <v>139.1</v>
          </cell>
          <cell r="E404">
            <v>0</v>
          </cell>
          <cell r="F404" t="str">
            <v>PENGAKUAN BELANJA LRA BLUD PUSKESMAS DARI DANA BLUD PUSKESMAS TAHUN 2022</v>
          </cell>
        </row>
        <row r="405">
          <cell r="F405" t="str">
            <v>PENGAKUAN BELANJA LRA BLUD PUSKESMAS DARI DANA BLUD PUSKESMAS TAHUN 2022</v>
          </cell>
        </row>
        <row r="406">
          <cell r="F406" t="str">
            <v>PENGAKUAN BELANJA LRA BLUD PUSKESMAS DARI DANA BLUD PUSKESMAS TAHUN 2022</v>
          </cell>
        </row>
        <row r="407">
          <cell r="A407" t="str">
            <v>CATATAN :</v>
          </cell>
        </row>
        <row r="408">
          <cell r="A408" t="str">
            <v>SUMBER :</v>
          </cell>
        </row>
        <row r="409">
          <cell r="A409">
            <v>26</v>
          </cell>
          <cell r="B409" t="str">
            <v>PENGAKUAN BELANJA LRA BLUD RSUD DARI DANA BLUD RSUD TAHUN 2022</v>
          </cell>
        </row>
        <row r="410">
          <cell r="A410">
            <v>44926</v>
          </cell>
          <cell r="B410" t="str">
            <v>BELANJA OPERASI</v>
          </cell>
          <cell r="F410" t="str">
            <v>PENGAKUAN BELANJA LRA BLUD RSUD DARI DANA BLUD RSUD TAHUN 2022</v>
          </cell>
        </row>
        <row r="411">
          <cell r="B411" t="str">
            <v>Belanja Pegawai</v>
          </cell>
          <cell r="C411">
            <v>119</v>
          </cell>
          <cell r="F411" t="str">
            <v>PENGAKUAN BELANJA LRA BLUD RSUD DARI DANA BLUD RSUD TAHUN 2022</v>
          </cell>
        </row>
        <row r="412">
          <cell r="B412" t="str">
            <v>Belanja Barang dan Jasa</v>
          </cell>
          <cell r="C412">
            <v>120</v>
          </cell>
          <cell r="F412" t="str">
            <v>PENGAKUAN BELANJA LRA BLUD RSUD DARI DANA BLUD RSUD TAHUN 2022</v>
          </cell>
        </row>
        <row r="413">
          <cell r="B413" t="str">
            <v>Belanja Hibah</v>
          </cell>
          <cell r="C413">
            <v>122</v>
          </cell>
          <cell r="F413" t="str">
            <v>PENGAKUAN BELANJA LRA BLUD RSUD DARI DANA BLUD RSUD TAHUN 2022</v>
          </cell>
        </row>
        <row r="414">
          <cell r="B414" t="str">
            <v>Belanja Bantuan Sosial</v>
          </cell>
          <cell r="C414">
            <v>123</v>
          </cell>
          <cell r="F414" t="str">
            <v>PENGAKUAN BELANJA LRA BLUD RSUD DARI DANA BLUD RSUD TAHUN 2022</v>
          </cell>
        </row>
        <row r="415">
          <cell r="B415" t="str">
            <v>BELANJA MODAL</v>
          </cell>
          <cell r="F415" t="str">
            <v>PENGAKUAN BELANJA LRA BLUD RSUD DARI DANA BLUD RSUD TAHUN 2022</v>
          </cell>
        </row>
        <row r="416">
          <cell r="B416" t="str">
            <v>Belanja Modal Tanah</v>
          </cell>
          <cell r="F416" t="str">
            <v>PENGAKUAN BELANJA LRA BLUD RSUD DARI DANA BLUD RSUD TAHUN 2022</v>
          </cell>
        </row>
        <row r="417">
          <cell r="B417" t="str">
            <v>Belanja Modal Peralatan Dan Mesin</v>
          </cell>
          <cell r="C417">
            <v>125</v>
          </cell>
          <cell r="F417" t="str">
            <v>PENGAKUAN BELANJA LRA BLUD RSUD DARI DANA BLUD RSUD TAHUN 2022</v>
          </cell>
        </row>
        <row r="418">
          <cell r="B418" t="str">
            <v>Belanja Modal Gedung Dan Bangunan</v>
          </cell>
          <cell r="C418">
            <v>126</v>
          </cell>
          <cell r="F418" t="str">
            <v>PENGAKUAN BELANJA LRA BLUD RSUD DARI DANA BLUD RSUD TAHUN 2022</v>
          </cell>
        </row>
        <row r="419">
          <cell r="B419" t="str">
            <v>Belanja Modal Jalan, Irigasi Dan Jaringan</v>
          </cell>
          <cell r="C419">
            <v>127</v>
          </cell>
          <cell r="F419" t="str">
            <v>PENGAKUAN BELANJA LRA BLUD RSUD DARI DANA BLUD RSUD TAHUN 2022</v>
          </cell>
        </row>
        <row r="420">
          <cell r="B420" t="str">
            <v>Belanja Modal Aset Tetap Lainnya</v>
          </cell>
          <cell r="C420">
            <v>128</v>
          </cell>
          <cell r="F420" t="str">
            <v>PENGAKUAN BELANJA LRA BLUD RSUD DARI DANA BLUD RSUD TAHUN 2022</v>
          </cell>
        </row>
        <row r="421">
          <cell r="B421" t="str">
            <v>Belanja Modal Aset Lainnya</v>
          </cell>
          <cell r="C421">
            <v>129</v>
          </cell>
          <cell r="F421" t="str">
            <v>PENGAKUAN BELANJA LRA BLUD RSUD DARI DANA BLUD RSUD TAHUN 2022</v>
          </cell>
        </row>
        <row r="422">
          <cell r="B422" t="str">
            <v>Belanja Modal Aset Tetap Lainnya</v>
          </cell>
          <cell r="C422">
            <v>128</v>
          </cell>
          <cell r="F422" t="str">
            <v>PENGAKUAN BELANJA LRA BLUD RSUD DARI DANA BLUD RSUD TAHUN 2022</v>
          </cell>
        </row>
        <row r="423">
          <cell r="B423" t="str">
            <v>Perubahan SAL</v>
          </cell>
          <cell r="C423" t="str">
            <v>139.1</v>
          </cell>
          <cell r="E423">
            <v>0</v>
          </cell>
          <cell r="F423" t="str">
            <v>PENGAKUAN BELANJA LRA BLUD RSUD DARI DANA BLUD RSUD TAHUN 2022</v>
          </cell>
        </row>
        <row r="424">
          <cell r="F424" t="str">
            <v>PENGAKUAN BELANJA LRA BLUD RSUD DARI DANA BLUD RSUD TAHUN 2022</v>
          </cell>
        </row>
        <row r="425">
          <cell r="F425" t="str">
            <v>PENGAKUAN BELANJA LRA BLUD RSUD DARI DANA BLUD RSUD TAHUN 2022</v>
          </cell>
        </row>
        <row r="426">
          <cell r="F426" t="str">
            <v>PENGAKUAN BELANJA LRA BLUD RSUD DARI DANA BLUD RSUD TAHUN 2022</v>
          </cell>
        </row>
        <row r="427">
          <cell r="F427" t="str">
            <v>PENGAKUAN BELANJA LRA BLUD RSUD DARI DANA BLUD RSUD TAHUN 2022</v>
          </cell>
        </row>
        <row r="428">
          <cell r="A428" t="str">
            <v>CATATAN :</v>
          </cell>
        </row>
        <row r="429">
          <cell r="A429" t="str">
            <v>SUMBER :</v>
          </cell>
        </row>
        <row r="430">
          <cell r="A430">
            <v>27</v>
          </cell>
          <cell r="B430" t="str">
            <v>MENCATAT HIBAH ASET TETAP DARI KEMENTERIAN KESEHATAN TAHUN 2022</v>
          </cell>
        </row>
        <row r="431">
          <cell r="A431">
            <v>44926</v>
          </cell>
          <cell r="B431" t="str">
            <v>Peralatan dan Mesin</v>
          </cell>
          <cell r="C431">
            <v>27</v>
          </cell>
          <cell r="F431" t="str">
            <v>MENCATAT HIBAH ASET TETAP DARI KEMENTERIAN KESEHATAN TAHUN 2022</v>
          </cell>
        </row>
        <row r="432">
          <cell r="B432" t="str">
            <v>Pendapatan Hibah - LO</v>
          </cell>
          <cell r="C432">
            <v>78</v>
          </cell>
          <cell r="E432">
            <v>0</v>
          </cell>
          <cell r="F432" t="str">
            <v>MENCATAT HIBAH ASET TETAP DARI KEMENTERIAN KESEHATAN TAHUN 2022</v>
          </cell>
        </row>
        <row r="433">
          <cell r="F433" t="str">
            <v>MENCATAT HIBAH ASET TETAP DARI KEMENTERIAN KESEHATAN TAHUN 2022</v>
          </cell>
        </row>
        <row r="434">
          <cell r="F434" t="str">
            <v>MENCATAT HIBAH ASET TETAP DARI KEMENTERIAN KESEHATAN TAHUN 2022</v>
          </cell>
        </row>
        <row r="435">
          <cell r="A435" t="str">
            <v>CATATAN :</v>
          </cell>
        </row>
        <row r="436">
          <cell r="A436" t="str">
            <v>SUMBER :</v>
          </cell>
        </row>
        <row r="437">
          <cell r="A437">
            <v>28</v>
          </cell>
          <cell r="B437" t="str">
            <v>MENCATAT HADIAH LOMBA   DARI BAGIAN ORGANISASI  TAHUN 2022 DINKES</v>
          </cell>
        </row>
        <row r="438">
          <cell r="B438" t="str">
            <v>Peralatan dan Mesin</v>
          </cell>
          <cell r="C438">
            <v>27</v>
          </cell>
          <cell r="F438" t="str">
            <v>MENCATAT HADIAH LOMBA   DARI BAGIAN ORGANISASI  TAHUN 2022 DINKES</v>
          </cell>
        </row>
        <row r="439">
          <cell r="B439" t="str">
            <v>RK PPKD Peralatan Mesin</v>
          </cell>
          <cell r="C439" t="str">
            <v>140.8</v>
          </cell>
          <cell r="E439">
            <v>0</v>
          </cell>
          <cell r="F439" t="str">
            <v>MENCATAT HADIAH LOMBA   DARI BAGIAN ORGANISASI  TAHUN 2022 DINKES</v>
          </cell>
        </row>
        <row r="440">
          <cell r="F440" t="str">
            <v>MENCATAT HADIAH LOMBA   DARI BAGIAN ORGANISASI  TAHUN 2022 DINKES</v>
          </cell>
        </row>
        <row r="441">
          <cell r="F441" t="str">
            <v>MENCATAT HADIAH LOMBA   DARI BAGIAN ORGANISASI  TAHUN 2022 DINKES</v>
          </cell>
        </row>
        <row r="442">
          <cell r="A442" t="str">
            <v>CATATAN :</v>
          </cell>
        </row>
        <row r="443">
          <cell r="A443" t="str">
            <v>SUMBER :</v>
          </cell>
        </row>
        <row r="444">
          <cell r="A444">
            <v>29</v>
          </cell>
          <cell r="B444" t="str">
            <v>KOREKSI SALDO AWAL EKUITAS KARENA TERCATAT PERALATAN DAN MESIN TIDAK MEMENUHI NILAI KAPITALISASI ASET SEHARUSNYA  EXTRACOMPT DARI PENGADAAN BELANJA MODAL TAHUN 2021  DINKES</v>
          </cell>
        </row>
        <row r="445">
          <cell r="A445">
            <v>44926</v>
          </cell>
          <cell r="B445" t="str">
            <v>Ekuitas</v>
          </cell>
          <cell r="C445">
            <v>140</v>
          </cell>
          <cell r="F445" t="str">
            <v>KOREKSI SALDO AWAL EKUITAS KARENA TERCATAT PERALATAN DAN MESIN TIDAK MEMENUHI NILAI KAPITALISASI ASET SEHARUSNYA  EXTRACOMPT DARI PENGADAAN BELANJA MODAL TAHUN 2021  DINKES</v>
          </cell>
        </row>
        <row r="446">
          <cell r="B446" t="str">
            <v>Akumulasi Penyusutan Peralatan dan Mesin</v>
          </cell>
          <cell r="C446">
            <v>28</v>
          </cell>
          <cell r="F446" t="str">
            <v>KOREKSI SALDO AWAL EKUITAS KARENA TERCATAT PERALATAN DAN MESIN TIDAK MEMENUHI NILAI KAPITALISASI ASET SEHARUSNYA  EXTRACOMPT DARI PENGADAAN BELANJA MODAL TAHUN 2021  DINKES</v>
          </cell>
        </row>
        <row r="447">
          <cell r="B447" t="str">
            <v>Peralatan dan Mesin</v>
          </cell>
          <cell r="C447">
            <v>27</v>
          </cell>
          <cell r="F447" t="str">
            <v>KOREKSI SALDO AWAL EKUITAS KARENA TERCATAT PERALATAN DAN MESIN TIDAK MEMENUHI NILAI KAPITALISASI ASET SEHARUSNYA  EXTRACOMPT DARI PENGADAAN BELANJA MODAL TAHUN 2021  DINKES</v>
          </cell>
        </row>
        <row r="448">
          <cell r="F448" t="str">
            <v>KOREKSI SALDO AWAL EKUITAS KARENA TERCATAT PERALATAN DAN MESIN TIDAK MEMENUHI NILAI KAPITALISASI ASET SEHARUSNYA  EXTRACOMPT DARI PENGADAAN BELANJA MODAL TAHUN 2021  DINKES</v>
          </cell>
        </row>
        <row r="450">
          <cell r="A450" t="str">
            <v>CATATAN :</v>
          </cell>
        </row>
        <row r="451">
          <cell r="A451" t="str">
            <v>SUMBER :</v>
          </cell>
        </row>
        <row r="452">
          <cell r="A452">
            <v>30</v>
          </cell>
          <cell r="B452" t="str">
            <v>PENGHAPUSAN ASET TEAP PERALATAN MESIN TAHUN 2022 DINKES</v>
          </cell>
        </row>
        <row r="453">
          <cell r="A453">
            <v>44926</v>
          </cell>
          <cell r="B453" t="str">
            <v>Akumulasi Penyusutan Peralatan dan Mesin</v>
          </cell>
          <cell r="C453">
            <v>28</v>
          </cell>
          <cell r="F453" t="str">
            <v>PENGHAPUSAN ASET TEAP PERALATAN MESIN TAHUN 2022 DINKES</v>
          </cell>
        </row>
        <row r="454">
          <cell r="B454" t="str">
            <v>Peralatan dan Mesin</v>
          </cell>
          <cell r="C454">
            <v>27</v>
          </cell>
          <cell r="E454">
            <v>0</v>
          </cell>
          <cell r="F454" t="str">
            <v>PENGHAPUSAN ASET TEAP PERALATAN MESIN TAHUN 2022 DINKES</v>
          </cell>
        </row>
        <row r="455">
          <cell r="F455" t="str">
            <v>PENGHAPUSAN ASET TEAP PERALATAN MESIN TAHUN 2022 DINKES</v>
          </cell>
        </row>
        <row r="456">
          <cell r="F456" t="str">
            <v>PENGHAPUSAN ASET TEAP PERALATAN MESIN TAHUN 2022 DINKES</v>
          </cell>
        </row>
        <row r="457">
          <cell r="A457" t="str">
            <v>CATATAN :</v>
          </cell>
        </row>
        <row r="458">
          <cell r="A458" t="str">
            <v>SUMBER :</v>
          </cell>
        </row>
        <row r="459">
          <cell r="A459">
            <v>31</v>
          </cell>
          <cell r="B459" t="str">
            <v>MUTASI ANTAR OPD DARI DINAS KESEHATAN KE BKAD BERUPA GEDUNG KANTOR DINKES TRUNOJOYO DAN EKS PUSK ORO ORO OMBO TAHUN 2022</v>
          </cell>
        </row>
        <row r="460">
          <cell r="A460">
            <v>44926</v>
          </cell>
          <cell r="B460" t="str">
            <v>Akumulasi Penyusutan Gedung dan Bangunan</v>
          </cell>
          <cell r="C460">
            <v>31</v>
          </cell>
          <cell r="F460" t="str">
            <v>MUTASI ANTAR OPD DARI DINAS KESEHATAN KE BKAD BERUPA GEDUNG KANTOR DINKES TRUNOJOYO DAN EKS PUSK ORO ORO OMBO TAHUN 2022</v>
          </cell>
        </row>
        <row r="461">
          <cell r="B461" t="str">
            <v>RK PPKD Gedung Bangunan</v>
          </cell>
          <cell r="C461" t="str">
            <v>140.9</v>
          </cell>
          <cell r="F461" t="str">
            <v>MUTASI ANTAR OPD DARI DINAS KESEHATAN KE BKAD BERUPA GEDUNG KANTOR DINKES TRUNOJOYO DAN EKS PUSK ORO ORO OMBO TAHUN 2022</v>
          </cell>
        </row>
        <row r="462">
          <cell r="B462" t="str">
            <v>Gedung dan Bangunan</v>
          </cell>
          <cell r="C462">
            <v>30</v>
          </cell>
          <cell r="E462">
            <v>0</v>
          </cell>
          <cell r="F462" t="str">
            <v>MUTASI ANTAR OPD DARI DINAS KESEHATAN KE BKAD BERUPA GEDUNG KANTOR DINKES TRUNOJOYO DAN EKS PUSK ORO ORO OMBO TAHUN 2022</v>
          </cell>
        </row>
        <row r="463">
          <cell r="F463" t="str">
            <v>MUTASI ANTAR OPD DARI DINAS KESEHATAN KE BKAD BERUPA GEDUNG KANTOR DINKES TRUNOJOYO DAN EKS PUSK ORO ORO OMBO TAHUN 2022</v>
          </cell>
        </row>
        <row r="466">
          <cell r="A466" t="str">
            <v>CATATAN :</v>
          </cell>
        </row>
        <row r="467">
          <cell r="A467" t="str">
            <v>SUMBER :</v>
          </cell>
        </row>
        <row r="468">
          <cell r="A468">
            <v>32</v>
          </cell>
          <cell r="B468" t="str">
            <v>MENCATAT REKLAS BEBAN BTT  BKAD KE DINAS SELAKU UPT TAHUN 2022</v>
          </cell>
        </row>
        <row r="469">
          <cell r="A469">
            <v>44926</v>
          </cell>
          <cell r="B469" t="str">
            <v>Beban Tidak Terduga</v>
          </cell>
          <cell r="C469">
            <v>104</v>
          </cell>
          <cell r="F469" t="str">
            <v>MENCATAT REKLAS BEBAN BTT  BKAD KE DINAS SELAKU UPT TAHUN 2022</v>
          </cell>
        </row>
        <row r="470">
          <cell r="B470" t="str">
            <v>RK PPKD BTT</v>
          </cell>
          <cell r="C470" t="str">
            <v>140.5</v>
          </cell>
          <cell r="E470">
            <v>0</v>
          </cell>
          <cell r="F470" t="str">
            <v>MENCATAT REKLAS BEBAN BTT  BKAD KE DINAS SELAKU UPT TAHUN 2022</v>
          </cell>
        </row>
        <row r="471">
          <cell r="F471" t="str">
            <v>MENCATAT REKLAS BEBAN BTT  BKAD KE DINAS SELAKU UPT TAHUN 2022</v>
          </cell>
        </row>
        <row r="472">
          <cell r="F472" t="str">
            <v>MENCATAT REKLAS BEBAN BTT  BKAD KE DINAS SELAKU UPT TAHUN 2022</v>
          </cell>
        </row>
        <row r="474">
          <cell r="A474" t="str">
            <v>CATATAN :</v>
          </cell>
        </row>
        <row r="475">
          <cell r="A475" t="str">
            <v>SUMBER :</v>
          </cell>
        </row>
        <row r="476">
          <cell r="A476">
            <v>33</v>
          </cell>
          <cell r="B476" t="str">
            <v>REKALSIFIKASI ASET TETAP LAINNYA KE ASET PERALATAN MESIN TAHUN 2022 DINKES</v>
          </cell>
        </row>
        <row r="477">
          <cell r="B477" t="str">
            <v>Peralatan dan Mesin</v>
          </cell>
          <cell r="C477">
            <v>27</v>
          </cell>
          <cell r="F477" t="str">
            <v>REKALSIFIKASI ASET TETAP LAINNYA KE ASET PERALATAN MESIN TAHUN 2022 DINKES</v>
          </cell>
        </row>
        <row r="478">
          <cell r="B478" t="str">
            <v>Aset Tetap Lainnya</v>
          </cell>
          <cell r="C478">
            <v>36</v>
          </cell>
          <cell r="E478">
            <v>0</v>
          </cell>
          <cell r="F478" t="str">
            <v>REKALSIFIKASI ASET TETAP LAINNYA KE ASET PERALATAN MESIN TAHUN 2022 DINKES</v>
          </cell>
        </row>
        <row r="479">
          <cell r="F479" t="str">
            <v>REKALSIFIKASI ASET TETAP LAINNYA KE ASET PERALATAN MESIN TAHUN 2022 DINKES</v>
          </cell>
        </row>
        <row r="480">
          <cell r="F480" t="str">
            <v>REKALSIFIKASI ASET TETAP LAINNYA KE ASET PERALATAN MESIN TAHUN 2022 DINKES</v>
          </cell>
        </row>
        <row r="481">
          <cell r="A481" t="str">
            <v>CATATAN :</v>
          </cell>
        </row>
        <row r="482">
          <cell r="A482" t="str">
            <v>SUMBER :</v>
          </cell>
        </row>
        <row r="483">
          <cell r="A483">
            <v>34</v>
          </cell>
          <cell r="B483" t="str">
            <v>MENCATAT BEBAN PENYUSUTAN ASET TETAP PERALATAN MESIN TAHUN 2022 DINKES</v>
          </cell>
        </row>
        <row r="484">
          <cell r="B484" t="str">
            <v>Beban Penyusutan Peralatan dan Mesin</v>
          </cell>
          <cell r="C484" t="str">
            <v>89.1</v>
          </cell>
          <cell r="F484" t="str">
            <v>MENCATAT BEBAN PENYUSUTAN ASET TETAP PERALATAN MESIN TAHUN 2022 DINKES</v>
          </cell>
        </row>
        <row r="485">
          <cell r="B485" t="str">
            <v>Akumulasi Penyusutan Peralatan dan Mesin</v>
          </cell>
          <cell r="C485">
            <v>28</v>
          </cell>
          <cell r="E485">
            <v>0</v>
          </cell>
          <cell r="F485" t="str">
            <v>MENCATAT BEBAN PENYUSUTAN ASET TETAP PERALATAN MESIN TAHUN 2022 DINKES</v>
          </cell>
        </row>
        <row r="486">
          <cell r="F486" t="str">
            <v>MENCATAT BEBAN PENYUSUTAN ASET TETAP PERALATAN MESIN TAHUN 2022 DINKES</v>
          </cell>
        </row>
        <row r="487">
          <cell r="F487" t="str">
            <v>MENCATAT BEBAN PENYUSUTAN ASET TETAP PERALATAN MESIN TAHUN 2022 DINKES</v>
          </cell>
        </row>
        <row r="488">
          <cell r="A488" t="str">
            <v>CATATAN :</v>
          </cell>
        </row>
        <row r="489">
          <cell r="A489" t="str">
            <v>SUMBER :</v>
          </cell>
        </row>
        <row r="490">
          <cell r="A490">
            <v>35</v>
          </cell>
          <cell r="B490" t="str">
            <v>MENCATAT BEBAN PENYUSUTAN ASET TETAP GEDUNG DAN BANGUNAN TAHUN 2022 DINKES</v>
          </cell>
        </row>
        <row r="491">
          <cell r="B491" t="str">
            <v>Beban Penyusutan Gedung dan Bangunan</v>
          </cell>
          <cell r="C491" t="str">
            <v>89.2</v>
          </cell>
          <cell r="F491" t="str">
            <v>MENCATAT BEBAN PENYUSUTAN ASET TETAP GEDUNG DAN BANGUNAN TAHUN 2022 DINKES</v>
          </cell>
        </row>
        <row r="492">
          <cell r="B492" t="str">
            <v>Akumulasi Penyusutan Gedung dan Bangunan</v>
          </cell>
          <cell r="C492">
            <v>31</v>
          </cell>
          <cell r="E492">
            <v>0</v>
          </cell>
          <cell r="F492" t="str">
            <v>MENCATAT BEBAN PENYUSUTAN ASET TETAP GEDUNG DAN BANGUNAN TAHUN 2022 DINKES</v>
          </cell>
        </row>
        <row r="493">
          <cell r="F493" t="str">
            <v>MENCATAT BEBAN PENYUSUTAN ASET TETAP GEDUNG DAN BANGUNAN TAHUN 2022 DINKES</v>
          </cell>
        </row>
        <row r="494">
          <cell r="F494" t="str">
            <v>MENCATAT BEBAN PENYUSUTAN ASET TETAP GEDUNG DAN BANGUNAN TAHUN 2022 DINKES</v>
          </cell>
        </row>
        <row r="495">
          <cell r="A495" t="str">
            <v>CATATAN :</v>
          </cell>
        </row>
        <row r="496">
          <cell r="A496" t="str">
            <v>SUMBER :</v>
          </cell>
        </row>
        <row r="497">
          <cell r="A497">
            <v>36</v>
          </cell>
          <cell r="B497" t="str">
            <v>MENCATAT MUTASI ASET TANAH KE BKAD DARI DINAS KESEHATAN ATAS TANAH KANTOR DINKES EKS PUSK ORO2 OMBO</v>
          </cell>
        </row>
        <row r="498">
          <cell r="B498" t="str">
            <v>RK PPKD Tanah</v>
          </cell>
          <cell r="C498" t="str">
            <v>140.7</v>
          </cell>
          <cell r="F498" t="str">
            <v>MENCATAT MUTASI ASET TANAH KE BKAD DARI DINAS KESEHATAN ATAS TANAH KANTOR DINKES EKS PUSK ORO2 OMBO</v>
          </cell>
        </row>
        <row r="499">
          <cell r="B499" t="str">
            <v>Tanah</v>
          </cell>
          <cell r="C499">
            <v>26</v>
          </cell>
          <cell r="E499">
            <v>0</v>
          </cell>
          <cell r="F499" t="str">
            <v>MENCATAT MUTASI ASET TANAH KE BKAD DARI DINAS KESEHATAN ATAS TANAH KANTOR DINKES EKS PUSK ORO2 OMBO</v>
          </cell>
        </row>
        <row r="500">
          <cell r="F500" t="str">
            <v>MENCATAT MUTASI ASET TANAH KE BKAD DARI DINAS KESEHATAN ATAS TANAH KANTOR DINKES EKS PUSK ORO2 OMBO</v>
          </cell>
        </row>
        <row r="501">
          <cell r="F501" t="str">
            <v>MENCATAT MUTASI ASET TANAH KE BKAD DARI DINAS KESEHATAN ATAS TANAH KANTOR DINKES EKS PUSK ORO2 OMBO</v>
          </cell>
        </row>
        <row r="502">
          <cell r="A502" t="str">
            <v>CATATAN :</v>
          </cell>
        </row>
        <row r="503">
          <cell r="A503" t="str">
            <v>SUMBER :</v>
          </cell>
        </row>
        <row r="504">
          <cell r="A504">
            <v>37</v>
          </cell>
          <cell r="B504" t="str">
            <v>PENGHAPUSAN ASET LAIN-LAIN TAHUN 2022</v>
          </cell>
        </row>
        <row r="505">
          <cell r="B505" t="str">
            <v>Akumulasi Penyusutan Aset Lain-lain</v>
          </cell>
          <cell r="C505">
            <v>51</v>
          </cell>
          <cell r="F505" t="str">
            <v>PENGHAPUSAN ASET LAIN-LAIN TAHUN 2022</v>
          </cell>
        </row>
        <row r="506">
          <cell r="B506" t="str">
            <v>Aset Lain-Lain</v>
          </cell>
          <cell r="C506">
            <v>50</v>
          </cell>
          <cell r="E506">
            <v>0</v>
          </cell>
          <cell r="F506" t="str">
            <v>PENGHAPUSAN ASET LAIN-LAIN TAHUN 2022</v>
          </cell>
        </row>
        <row r="507">
          <cell r="F507" t="str">
            <v>PENGHAPUSAN ASET LAIN-LAIN TAHUN 2022</v>
          </cell>
        </row>
        <row r="508">
          <cell r="F508" t="str">
            <v>PENGHAPUSAN ASET LAIN-LAIN TAHUN 2022</v>
          </cell>
        </row>
        <row r="509">
          <cell r="A509" t="str">
            <v>CATATAN :</v>
          </cell>
        </row>
        <row r="510">
          <cell r="A510" t="str">
            <v>SUMBER :</v>
          </cell>
        </row>
        <row r="511">
          <cell r="A511">
            <v>38</v>
          </cell>
          <cell r="B511" t="str">
            <v>PENYESUAIAN MUTASI ASET TETAP PERALAYAN MESIN KENDARAAN DINAS DARI BAGIAN UMUM SETDA  DI RSUD</v>
          </cell>
        </row>
        <row r="512">
          <cell r="B512" t="str">
            <v>Peralatan dan Mesin</v>
          </cell>
          <cell r="C512">
            <v>27</v>
          </cell>
          <cell r="F512" t="str">
            <v>PENYESUAIAN MUTASI ASET TETAP PERALAYAN MESIN KENDARAAN DINAS DARI BAGIAN UMUM SETDA  DI RSUD</v>
          </cell>
        </row>
        <row r="513">
          <cell r="B513" t="str">
            <v>RK PPKD Peralatan Mesin</v>
          </cell>
          <cell r="C513" t="str">
            <v>140.8</v>
          </cell>
          <cell r="E513">
            <v>0</v>
          </cell>
          <cell r="F513" t="str">
            <v>PENYESUAIAN MUTASI ASET TETAP PERALAYAN MESIN KENDARAAN DINAS DARI BAGIAN UMUM SETDA  DI RSUD</v>
          </cell>
        </row>
        <row r="514">
          <cell r="F514" t="str">
            <v>PENYESUAIAN MUTASI ASET TETAP PERALAYAN MESIN KENDARAAN DINAS DARI BAGIAN UMUM SETDA  DI RSUD</v>
          </cell>
        </row>
        <row r="515">
          <cell r="F515" t="str">
            <v>PENYESUAIAN MUTASI ASET TETAP PERALAYAN MESIN KENDARAAN DINAS DARI BAGIAN UMUM SETDA  DI RSUD</v>
          </cell>
        </row>
        <row r="516">
          <cell r="A516" t="str">
            <v>CATATAN :</v>
          </cell>
        </row>
        <row r="517">
          <cell r="A517" t="str">
            <v>SUMBER :</v>
          </cell>
        </row>
        <row r="518">
          <cell r="A518">
            <v>39</v>
          </cell>
          <cell r="B518" t="str">
            <v>REKLASIFIKASI PENYESUAIAN MUTASI ASET TETAP PERALATAN MESIN DARI ASET TETAP JALAN IRIGASI DAN JARINGAN DI RSUD</v>
          </cell>
        </row>
        <row r="519">
          <cell r="B519" t="str">
            <v>Peralatan dan Mesin</v>
          </cell>
          <cell r="C519">
            <v>27</v>
          </cell>
          <cell r="F519" t="str">
            <v>REKLASIFIKASI PENYESUAIAN MUTASI ASET TETAP PERALATAN MESIN DARI ASET TETAP JALAN IRIGASI DAN JARINGAN DI RSUD</v>
          </cell>
        </row>
        <row r="520">
          <cell r="B520" t="str">
            <v>Jalan, Irigasi dan Jaringan</v>
          </cell>
          <cell r="C520">
            <v>33</v>
          </cell>
          <cell r="E520">
            <v>0</v>
          </cell>
          <cell r="F520" t="str">
            <v>REKLASIFIKASI PENYESUAIAN MUTASI ASET TETAP PERALATAN MESIN DARI ASET TETAP JALAN IRIGASI DAN JARINGAN DI RSUD</v>
          </cell>
        </row>
        <row r="521">
          <cell r="F521" t="str">
            <v>REKLASIFIKASI PENYESUAIAN MUTASI ASET TETAP PERALATAN MESIN DARI ASET TETAP JALAN IRIGASI DAN JARINGAN DI RSUD</v>
          </cell>
        </row>
        <row r="522">
          <cell r="F522" t="str">
            <v>REKLASIFIKASI PENYESUAIAN MUTASI ASET TETAP PERALATAN MESIN DARI ASET TETAP JALAN IRIGASI DAN JARINGAN DI RSUD</v>
          </cell>
        </row>
        <row r="523">
          <cell r="A523" t="str">
            <v>CATATAN :</v>
          </cell>
        </row>
        <row r="524">
          <cell r="A524" t="str">
            <v>SUMBER :</v>
          </cell>
        </row>
        <row r="525">
          <cell r="A525">
            <v>40</v>
          </cell>
          <cell r="B525" t="str">
            <v>PENYESUAIAN MUTASI ASET TETAP GEDUNG DAN BANGUNAN KE KONSTRUKSI DALAM PENGERJAAN TAHUN 2022</v>
          </cell>
        </row>
        <row r="526">
          <cell r="B526" t="str">
            <v>Konstruksi dalam Pengerjaan</v>
          </cell>
          <cell r="C526">
            <v>39</v>
          </cell>
          <cell r="F526" t="str">
            <v>PENYESUAIAN MUTASI ASET TETAP GEDUNG DAN BANGUNAN KE KONSTRUKSI DALAM PENGERJAAN TAHUN 2022</v>
          </cell>
        </row>
        <row r="527">
          <cell r="B527" t="str">
            <v>Gedung dan Bangunan</v>
          </cell>
          <cell r="C527">
            <v>30</v>
          </cell>
          <cell r="E527">
            <v>0</v>
          </cell>
          <cell r="F527" t="str">
            <v>PENYESUAIAN MUTASI ASET TETAP GEDUNG DAN BANGUNAN KE KONSTRUKSI DALAM PENGERJAAN TAHUN 2022</v>
          </cell>
        </row>
        <row r="528">
          <cell r="F528" t="str">
            <v>PENYESUAIAN MUTASI ASET TETAP GEDUNG DAN BANGUNAN KE KONSTRUKSI DALAM PENGERJAAN TAHUN 2022</v>
          </cell>
        </row>
        <row r="529">
          <cell r="F529" t="str">
            <v>PENYESUAIAN MUTASI ASET TETAP GEDUNG DAN BANGUNAN KE KONSTRUKSI DALAM PENGERJAAN TAHUN 2022</v>
          </cell>
        </row>
        <row r="530">
          <cell r="A530" t="str">
            <v>CATATAN :</v>
          </cell>
        </row>
        <row r="531">
          <cell r="A531" t="str">
            <v>SUMBER :</v>
          </cell>
        </row>
        <row r="532">
          <cell r="A532">
            <v>41</v>
          </cell>
          <cell r="B532" t="str">
            <v>PENYESUAIAN MUTASI ASET TETAP  GEDUNG DAN BANGUNAN KE KONSTRUKSI DALAM PENGERJAAN DI RSUD  TAHUN 2022</v>
          </cell>
        </row>
        <row r="533">
          <cell r="B533" t="str">
            <v>Gedung dan Bangunan</v>
          </cell>
          <cell r="C533">
            <v>30</v>
          </cell>
          <cell r="F533" t="str">
            <v>PENYESUAIAN MUTASI ASET TETAP  GEDUNG DAN BANGUNAN KE KONSTRUKSI DALAM PENGERJAAN DI RSUD  TAHUN 2022</v>
          </cell>
        </row>
        <row r="534">
          <cell r="B534" t="str">
            <v>Konstruksi dalam Pengerjaan</v>
          </cell>
          <cell r="C534">
            <v>39</v>
          </cell>
          <cell r="E534">
            <v>0</v>
          </cell>
          <cell r="F534" t="str">
            <v>PENYESUAIAN MUTASI ASET TETAP  GEDUNG DAN BANGUNAN KE KONSTRUKSI DALAM PENGERJAAN DI RSUD  TAHUN 2022</v>
          </cell>
        </row>
        <row r="535">
          <cell r="F535" t="str">
            <v>PENYESUAIAN MUTASI ASET TETAP  GEDUNG DAN BANGUNAN KE KONSTRUKSI DALAM PENGERJAAN DI RSUD  TAHUN 2022</v>
          </cell>
        </row>
        <row r="536">
          <cell r="F536" t="str">
            <v>PENYESUAIAN MUTASI ASET TETAP  GEDUNG DAN BANGUNAN KE KONSTRUKSI DALAM PENGERJAAN DI RSUD  TAHUN 2022</v>
          </cell>
        </row>
        <row r="537">
          <cell r="A537" t="str">
            <v>CATATAN :</v>
          </cell>
        </row>
        <row r="538">
          <cell r="A538" t="str">
            <v>SUMBER :</v>
          </cell>
        </row>
        <row r="539">
          <cell r="A539">
            <v>42</v>
          </cell>
          <cell r="B539" t="str">
            <v>PENGHAPUSAN ASET TETAP JALAN IRIGASI DAN JARINGAN DI RSUD TAHUN 2022</v>
          </cell>
        </row>
        <row r="540">
          <cell r="B540" t="str">
            <v>Akumulasi Penyusutan Jalan, Irigasi dan Jaringan</v>
          </cell>
          <cell r="C540">
            <v>34</v>
          </cell>
          <cell r="F540" t="str">
            <v>PENGHAPUSAN ASET TETAP JALAN IRIGASI DAN JARINGAN DI RSUD TAHUN 2022</v>
          </cell>
        </row>
        <row r="541">
          <cell r="B541" t="str">
            <v>Jalan, Irigasi dan Jaringan</v>
          </cell>
          <cell r="C541">
            <v>33</v>
          </cell>
          <cell r="E541">
            <v>0</v>
          </cell>
          <cell r="F541" t="str">
            <v>PENGHAPUSAN ASET TETAP JALAN IRIGASI DAN JARINGAN DI RSUD TAHUN 2022</v>
          </cell>
        </row>
        <row r="542">
          <cell r="F542" t="str">
            <v>PENGHAPUSAN ASET TETAP JALAN IRIGASI DAN JARINGAN DI RSUD TAHUN 2022</v>
          </cell>
        </row>
        <row r="543">
          <cell r="F543" t="str">
            <v>PENGHAPUSAN ASET TETAP JALAN IRIGASI DAN JARINGAN DI RSUD TAHUN 2022</v>
          </cell>
        </row>
        <row r="544">
          <cell r="A544" t="str">
            <v>CATATAN :</v>
          </cell>
        </row>
        <row r="545">
          <cell r="A545" t="str">
            <v>SUMBER :</v>
          </cell>
        </row>
        <row r="546">
          <cell r="A546">
            <v>43</v>
          </cell>
          <cell r="B546" t="str">
            <v>BEBAN PENYUSUTAN ASET TETAP PERALATAN MESIN TAHUN 2022 DI RSUD</v>
          </cell>
        </row>
        <row r="547">
          <cell r="B547" t="str">
            <v>Beban Penyusutan Peralatan dan Mesin</v>
          </cell>
          <cell r="C547" t="str">
            <v>89.1</v>
          </cell>
          <cell r="F547" t="str">
            <v>BEBAN PENYUSUTAN ASET TETAP PERALATAN MESIN TAHUN 2022 DI RSUD</v>
          </cell>
        </row>
        <row r="548">
          <cell r="B548" t="str">
            <v>Akumulasi Penyusutan Peralatan dan Mesin</v>
          </cell>
          <cell r="C548">
            <v>28</v>
          </cell>
          <cell r="E548">
            <v>0</v>
          </cell>
          <cell r="F548" t="str">
            <v>BEBAN PENYUSUTAN ASET TETAP PERALATAN MESIN TAHUN 2022 DI RSUD</v>
          </cell>
        </row>
        <row r="549">
          <cell r="F549" t="str">
            <v>BEBAN PENYUSUTAN ASET TETAP PERALATAN MESIN TAHUN 2022 DI RSUD</v>
          </cell>
        </row>
        <row r="550">
          <cell r="F550" t="str">
            <v>BEBAN PENYUSUTAN ASET TETAP PERALATAN MESIN TAHUN 2022 DI RSUD</v>
          </cell>
        </row>
        <row r="551">
          <cell r="A551" t="str">
            <v>CATATAN :</v>
          </cell>
        </row>
        <row r="552">
          <cell r="A552" t="str">
            <v>SUMBER :</v>
          </cell>
        </row>
        <row r="553">
          <cell r="A553">
            <v>44</v>
          </cell>
          <cell r="B553" t="str">
            <v>BEBAN PENYUSUTAN ASET TETAP GEDUNG DAN BANGUNAN DI RSUD TAHUN 2022</v>
          </cell>
        </row>
        <row r="554">
          <cell r="B554" t="str">
            <v>Beban Penyusutan Gedung dan Bangunan</v>
          </cell>
          <cell r="C554" t="str">
            <v>89.2</v>
          </cell>
          <cell r="F554" t="str">
            <v>BEBAN PENYUSUTAN ASET TETAP GEDUNG DAN BANGUNAN DI RSUD TAHUN 2022</v>
          </cell>
        </row>
        <row r="555">
          <cell r="B555" t="str">
            <v>Akumulasi Penyusutan Gedung dan Bangunan</v>
          </cell>
          <cell r="C555">
            <v>31</v>
          </cell>
          <cell r="E555">
            <v>0</v>
          </cell>
          <cell r="F555" t="str">
            <v>BEBAN PENYUSUTAN ASET TETAP GEDUNG DAN BANGUNAN DI RSUD TAHUN 2022</v>
          </cell>
        </row>
        <row r="556">
          <cell r="F556" t="str">
            <v>BEBAN PENYUSUTAN ASET TETAP GEDUNG DAN BANGUNAN DI RSUD TAHUN 2022</v>
          </cell>
        </row>
        <row r="557">
          <cell r="F557" t="str">
            <v>BEBAN PENYUSUTAN ASET TETAP GEDUNG DAN BANGUNAN DI RSUD TAHUN 2022</v>
          </cell>
        </row>
        <row r="558">
          <cell r="A558" t="str">
            <v>CATATAN :</v>
          </cell>
        </row>
        <row r="559">
          <cell r="A559" t="str">
            <v>SUMBER :</v>
          </cell>
        </row>
        <row r="560">
          <cell r="A560">
            <v>45</v>
          </cell>
          <cell r="B560" t="str">
            <v>BEBAN PENYUSUTAN ASET TETAPJALAN, IRIGASI DAN JARINGAN DI RSUD TAHUN 2022</v>
          </cell>
        </row>
        <row r="561">
          <cell r="B561" t="str">
            <v>Beban Penyusutan Jalan, Irigasi dan Jaringan</v>
          </cell>
          <cell r="C561" t="str">
            <v>89.3</v>
          </cell>
          <cell r="F561" t="str">
            <v>BEBAN PENYUSUTAN ASET TETAPJALAN, IRIGASI DAN JARINGAN DI RSUD TAHUN 2022</v>
          </cell>
        </row>
        <row r="562">
          <cell r="B562" t="str">
            <v>Akumulasi Penyusutan Jalan, Irigasi dan Jaringan</v>
          </cell>
          <cell r="C562">
            <v>34</v>
          </cell>
          <cell r="E562">
            <v>0</v>
          </cell>
          <cell r="F562" t="str">
            <v>BEBAN PENYUSUTAN ASET TETAPJALAN, IRIGASI DAN JARINGAN DI RSUD TAHUN 2022</v>
          </cell>
        </row>
        <row r="563">
          <cell r="C563" t="e">
            <v>#N/A</v>
          </cell>
          <cell r="F563" t="str">
            <v>BEBAN PENYUSUTAN ASET TETAPJALAN, IRIGASI DAN JARINGAN DI RSUD TAHUN 2022</v>
          </cell>
        </row>
        <row r="564">
          <cell r="C564" t="e">
            <v>#N/A</v>
          </cell>
          <cell r="F564" t="str">
            <v>BEBAN PENYUSUTAN ASET TETAPJALAN, IRIGASI DAN JARINGAN DI RSUD TAHUN 2022</v>
          </cell>
        </row>
        <row r="565">
          <cell r="A565" t="str">
            <v>CATATAN :</v>
          </cell>
        </row>
        <row r="566">
          <cell r="A566" t="str">
            <v>SUMBER :</v>
          </cell>
        </row>
        <row r="567">
          <cell r="A567">
            <v>46</v>
          </cell>
          <cell r="B567" t="str">
            <v>PENGHAPUSAN ASET LAIN-LAIN DI RSUD TAHUN 2022</v>
          </cell>
        </row>
        <row r="568">
          <cell r="B568" t="str">
            <v>Akumulasi Penyusutan Aset Lain-lain</v>
          </cell>
          <cell r="C568">
            <v>51</v>
          </cell>
          <cell r="F568" t="str">
            <v>PENGHAPUSAN ASET LAIN-LAIN DI RSUD TAHUN 2022</v>
          </cell>
        </row>
        <row r="569">
          <cell r="B569" t="str">
            <v>Aset Lain-Lain</v>
          </cell>
          <cell r="C569">
            <v>50</v>
          </cell>
          <cell r="E569">
            <v>0</v>
          </cell>
          <cell r="F569" t="str">
            <v>PENGHAPUSAN ASET LAIN-LAIN DI RSUD TAHUN 2022</v>
          </cell>
        </row>
        <row r="570">
          <cell r="C570" t="e">
            <v>#N/A</v>
          </cell>
          <cell r="F570" t="str">
            <v>PENGHAPUSAN ASET LAIN-LAIN DI RSUD TAHUN 2022</v>
          </cell>
        </row>
        <row r="571">
          <cell r="C571" t="e">
            <v>#N/A</v>
          </cell>
          <cell r="F571" t="str">
            <v>PENGHAPUSAN ASET LAIN-LAIN DI RSUD TAHUN 2022</v>
          </cell>
        </row>
        <row r="572">
          <cell r="A572" t="str">
            <v>CATATAN :</v>
          </cell>
        </row>
        <row r="573">
          <cell r="A573" t="str">
            <v>SUMBER :</v>
          </cell>
        </row>
        <row r="574">
          <cell r="A574">
            <v>47</v>
          </cell>
          <cell r="B574" t="str">
            <v>PENGAKUAN ASET TETAP PERALATAN MESIN REKLAS DARI REALISASI BARJAS PUSK SUKOSARI DI DINKES TAHUN 2022</v>
          </cell>
        </row>
        <row r="575">
          <cell r="B575" t="str">
            <v>Peralatan dan Mesin</v>
          </cell>
          <cell r="C575">
            <v>27</v>
          </cell>
          <cell r="F575" t="str">
            <v>PENGAKUAN ASET TETAP PERALATAN MESIN REKLAS DARI REALISASI BARJAS PUSK SUKOSARI DI DINKES TAHUN 2022</v>
          </cell>
        </row>
        <row r="576">
          <cell r="B576" t="str">
            <v>Beban Jasa</v>
          </cell>
          <cell r="C576">
            <v>82</v>
          </cell>
          <cell r="E576">
            <v>0</v>
          </cell>
          <cell r="F576" t="str">
            <v>PENGAKUAN ASET TETAP PERALATAN MESIN REKLAS DARI REALISASI BARJAS PUSK SUKOSARI DI DINKES TAHUN 2022</v>
          </cell>
        </row>
        <row r="577">
          <cell r="C577" t="e">
            <v>#N/A</v>
          </cell>
          <cell r="F577" t="str">
            <v>PENGAKUAN ASET TETAP PERALATAN MESIN REKLAS DARI REALISASI BARJAS PUSK SUKOSARI DI DINKES TAHUN 2022</v>
          </cell>
        </row>
        <row r="578">
          <cell r="C578" t="e">
            <v>#N/A</v>
          </cell>
          <cell r="F578" t="str">
            <v>PENGAKUAN ASET TETAP PERALATAN MESIN REKLAS DARI REALISASI BARJAS PUSK SUKOSARI DI DINKES TAHUN 2022</v>
          </cell>
        </row>
        <row r="579">
          <cell r="A579" t="str">
            <v>CATATAN :</v>
          </cell>
        </row>
        <row r="580">
          <cell r="A580" t="str">
            <v>SUMBER :</v>
          </cell>
        </row>
        <row r="581">
          <cell r="A581">
            <v>48</v>
          </cell>
          <cell r="B581" t="str">
            <v>PENGAKUAN EXTRACOMPT DARI PENGADAAN BELANJA MODAL TAHUN 2022  DINKES</v>
          </cell>
        </row>
        <row r="582">
          <cell r="B582" t="str">
            <v>Beban Lain-Lain</v>
          </cell>
          <cell r="C582">
            <v>93</v>
          </cell>
          <cell r="F582" t="str">
            <v>PENGAKUAN EXTRACOMPT DARI PENGADAAN BELANJA MODAL TAHUN 2022  DINKES</v>
          </cell>
        </row>
        <row r="583">
          <cell r="B583" t="str">
            <v>Peralatan dan Mesin</v>
          </cell>
          <cell r="C583">
            <v>27</v>
          </cell>
          <cell r="E583">
            <v>0</v>
          </cell>
          <cell r="F583" t="str">
            <v>PENGAKUAN EXTRACOMPT DARI PENGADAAN BELANJA MODAL TAHUN 2022  DINKES</v>
          </cell>
        </row>
        <row r="584">
          <cell r="C584" t="e">
            <v>#N/A</v>
          </cell>
          <cell r="F584" t="str">
            <v>PENGAKUAN EXTRACOMPT DARI PENGADAAN BELANJA MODAL TAHUN 2022  DINKES</v>
          </cell>
        </row>
        <row r="585">
          <cell r="C585" t="e">
            <v>#N/A</v>
          </cell>
          <cell r="F585" t="str">
            <v>PENGAKUAN EXTRACOMPT DARI PENGADAAN BELANJA MODAL TAHUN 2022  DINKES</v>
          </cell>
        </row>
        <row r="586">
          <cell r="A586" t="str">
            <v>CATATAN :</v>
          </cell>
        </row>
        <row r="587">
          <cell r="A587" t="str">
            <v>SUMBER :</v>
          </cell>
        </row>
        <row r="588">
          <cell r="A588">
            <v>49</v>
          </cell>
          <cell r="B588" t="str">
            <v>PENGAKUAN ASET TETAP PERALATAN MESIN KENDARAAN RODA 4 DARI BAGIAN UMUM TAHUN 2022</v>
          </cell>
        </row>
        <row r="589">
          <cell r="B589" t="str">
            <v>Peralatan dan Mesin</v>
          </cell>
          <cell r="C589">
            <v>27</v>
          </cell>
          <cell r="F589" t="str">
            <v>PENGAKUAN ASET TETAP PERALATAN MESIN KENDARAAN RODA 4 DARI BAGIAN UMUM TAHUN 2022</v>
          </cell>
        </row>
        <row r="590">
          <cell r="B590" t="str">
            <v>RK PPKD Peralatan Mesin</v>
          </cell>
          <cell r="C590" t="str">
            <v>140.8</v>
          </cell>
          <cell r="E590">
            <v>0</v>
          </cell>
          <cell r="F590" t="str">
            <v>PENGAKUAN ASET TETAP PERALATAN MESIN KENDARAAN RODA 4 DARI BAGIAN UMUM TAHUN 2022</v>
          </cell>
        </row>
        <row r="591">
          <cell r="F591" t="str">
            <v>PENGAKUAN ASET TETAP PERALATAN MESIN KENDARAAN RODA 4 DARI BAGIAN UMUM TAHUN 2022</v>
          </cell>
        </row>
        <row r="592">
          <cell r="F592" t="str">
            <v>PENGAKUAN ASET TETAP PERALATAN MESIN KENDARAAN RODA 4 DARI BAGIAN UMUM TAHUN 2022</v>
          </cell>
        </row>
        <row r="593">
          <cell r="A593" t="str">
            <v>CATATAN :</v>
          </cell>
        </row>
        <row r="594">
          <cell r="A594" t="str">
            <v>SUMBER :</v>
          </cell>
        </row>
        <row r="595">
          <cell r="A595">
            <v>50</v>
          </cell>
          <cell r="B595" t="str">
            <v>KOREKSI PENYISIHAN PIUTANG BLUD RSUD DAN PUSKESMAS TAHUN 2022</v>
          </cell>
        </row>
        <row r="596">
          <cell r="B596" t="str">
            <v>Penyisihan Piutang Lain-lain</v>
          </cell>
          <cell r="C596">
            <v>17</v>
          </cell>
          <cell r="F596" t="str">
            <v>KOREKSI PENYISIHAN PIUTANG BLUD RSUD DAN PUSKESMAS TAHUN 2022</v>
          </cell>
        </row>
        <row r="597">
          <cell r="B597" t="str">
            <v>Ekuitas</v>
          </cell>
          <cell r="C597">
            <v>140</v>
          </cell>
          <cell r="E597">
            <v>0</v>
          </cell>
          <cell r="F597" t="str">
            <v>KOREKSI PENYISIHAN PIUTANG BLUD RSUD DAN PUSKESMAS TAHUN 2022</v>
          </cell>
        </row>
        <row r="598">
          <cell r="F598" t="str">
            <v>KOREKSI PENYISIHAN PIUTANG BLUD RSUD DAN PUSKESMAS TAHUN 2022</v>
          </cell>
        </row>
        <row r="599">
          <cell r="F599" t="str">
            <v>KOREKSI PENYISIHAN PIUTANG BLUD RSUD DAN PUSKESMAS TAHUN 2022</v>
          </cell>
        </row>
        <row r="600">
          <cell r="A600" t="str">
            <v>CATATAN :</v>
          </cell>
        </row>
        <row r="601">
          <cell r="A601" t="str">
            <v>SUMBER :</v>
          </cell>
        </row>
        <row r="602">
          <cell r="A602">
            <v>51</v>
          </cell>
          <cell r="B602" t="str">
            <v>KOREKSI SALDO AWAL PERSEDIAAN  BLUD PUSKESMAS TAHUN SEBELUMNYA</v>
          </cell>
        </row>
        <row r="603">
          <cell r="B603" t="str">
            <v>Persediaan Barang Habis Pakai</v>
          </cell>
          <cell r="C603" t="str">
            <v>20.2</v>
          </cell>
          <cell r="F603" t="str">
            <v>KOREKSI SALDO AWAL PERSEDIAAN  BLUD PUSKESMAS TAHUN SEBELUMNYA</v>
          </cell>
        </row>
        <row r="604">
          <cell r="B604" t="str">
            <v>Ekuitas</v>
          </cell>
          <cell r="C604">
            <v>140</v>
          </cell>
          <cell r="E604">
            <v>0</v>
          </cell>
          <cell r="F604" t="str">
            <v>KOREKSI SALDO AWAL PERSEDIAAN  BLUD PUSKESMAS TAHUN SEBELUMNYA</v>
          </cell>
        </row>
        <row r="605">
          <cell r="F605" t="str">
            <v>KOREKSI SALDO AWAL PERSEDIAAN  BLUD PUSKESMAS TAHUN SEBELUMNYA</v>
          </cell>
        </row>
        <row r="606">
          <cell r="F606" t="str">
            <v>KOREKSI SALDO AWAL PERSEDIAAN  BLUD PUSKESMAS TAHUN SEBELUMNYA</v>
          </cell>
        </row>
        <row r="607">
          <cell r="A607" t="str">
            <v>CATATAN :</v>
          </cell>
        </row>
        <row r="608">
          <cell r="A608" t="str">
            <v>SUMBER :</v>
          </cell>
        </row>
        <row r="609">
          <cell r="A609">
            <v>52</v>
          </cell>
          <cell r="B609" t="str">
            <v>PERSEDIAAN KEDALUWARSA RSUD PADA TAHUN 2022</v>
          </cell>
        </row>
        <row r="610">
          <cell r="B610" t="str">
            <v>Beban Persediaan</v>
          </cell>
          <cell r="C610">
            <v>81</v>
          </cell>
          <cell r="F610" t="str">
            <v>PERSEDIAAN KEDALUWARSA RSUD PADA TAHUN 2022</v>
          </cell>
        </row>
        <row r="611">
          <cell r="B611" t="str">
            <v>Persediaan Barang Habis Pakai</v>
          </cell>
          <cell r="C611" t="str">
            <v>20.2</v>
          </cell>
          <cell r="E611">
            <v>0</v>
          </cell>
          <cell r="F611" t="str">
            <v>PERSEDIAAN KEDALUWARSA RSUD PADA TAHUN 2022</v>
          </cell>
        </row>
        <row r="612">
          <cell r="F612" t="str">
            <v>PERSEDIAAN KEDALUWARSA RSUD PADA TAHUN 2022</v>
          </cell>
        </row>
        <row r="613">
          <cell r="F613" t="str">
            <v>PERSEDIAAN KEDALUWARSA RSUD PADA TAHUN 2022</v>
          </cell>
        </row>
        <row r="614">
          <cell r="A614" t="str">
            <v>CATATAN :</v>
          </cell>
        </row>
        <row r="615">
          <cell r="A615" t="str">
            <v>SUMBER :</v>
          </cell>
        </row>
        <row r="616">
          <cell r="A616">
            <v>53</v>
          </cell>
          <cell r="B616" t="str">
            <v>PERSEDIAAN KEDALUWARSA GUDANG DINKES TAHUN 2022</v>
          </cell>
        </row>
        <row r="617">
          <cell r="B617" t="str">
            <v>Beban Persediaan</v>
          </cell>
          <cell r="C617">
            <v>81</v>
          </cell>
          <cell r="F617" t="str">
            <v>PERSEDIAAN KEDALUWARSA GUDANG DINKES TAHUN 2022</v>
          </cell>
        </row>
        <row r="618">
          <cell r="B618" t="str">
            <v>Persediaan Barang Habis Pakai</v>
          </cell>
          <cell r="C618" t="str">
            <v>20.2</v>
          </cell>
          <cell r="E618">
            <v>0</v>
          </cell>
          <cell r="F618" t="str">
            <v>PERSEDIAAN KEDALUWARSA GUDANG DINKES TAHUN 2022</v>
          </cell>
        </row>
        <row r="619">
          <cell r="F619" t="str">
            <v>PERSEDIAAN KEDALUWARSA GUDANG DINKES TAHUN 2022</v>
          </cell>
        </row>
        <row r="620">
          <cell r="F620" t="str">
            <v>PERSEDIAAN KEDALUWARSA GUDANG DINKES TAHUN 2022</v>
          </cell>
        </row>
        <row r="621">
          <cell r="A621" t="str">
            <v>CATATAN :</v>
          </cell>
        </row>
        <row r="622">
          <cell r="A622" t="str">
            <v>SUMBER :</v>
          </cell>
        </row>
        <row r="623">
          <cell r="A623" t="str">
            <v>KOREKSI BPK</v>
          </cell>
        </row>
        <row r="624">
          <cell r="A624">
            <v>54</v>
          </cell>
          <cell r="B624" t="str">
            <v>KOREKSI BPK ATAS PENGAKUAN PIUTANG LAIN-LAIN BLUD RSUD ATAS KOREKSI KAP TAHUN 2022</v>
          </cell>
        </row>
        <row r="625">
          <cell r="B625" t="str">
            <v>Piutang Lain-lain</v>
          </cell>
          <cell r="C625">
            <v>16</v>
          </cell>
          <cell r="F625" t="str">
            <v>KOREKSI BPK ATAS PENGAKUAN PIUTANG LAIN-LAIN BLUD RSUD ATAS KOREKSI KAP TAHUN 2022</v>
          </cell>
        </row>
        <row r="626">
          <cell r="B626" t="str">
            <v>Lain-lain PAD yang sah - LO</v>
          </cell>
          <cell r="C626">
            <v>64</v>
          </cell>
          <cell r="E626">
            <v>0</v>
          </cell>
          <cell r="F626" t="str">
            <v>KOREKSI BPK ATAS PENGAKUAN PIUTANG LAIN-LAIN BLUD RSUD ATAS KOREKSI KAP TAHUN 2022</v>
          </cell>
        </row>
        <row r="627">
          <cell r="F627" t="str">
            <v>KOREKSI BPK ATAS PENGAKUAN PIUTANG LAIN-LAIN BLUD RSUD ATAS KOREKSI KAP TAHUN 2022</v>
          </cell>
        </row>
        <row r="628">
          <cell r="F628" t="str">
            <v>KOREKSI BPK ATAS PENGAKUAN PIUTANG LAIN-LAIN BLUD RSUD ATAS KOREKSI KAP TAHUN 2022</v>
          </cell>
        </row>
        <row r="629">
          <cell r="A629" t="str">
            <v>CATATAN :</v>
          </cell>
        </row>
        <row r="630">
          <cell r="A630" t="str">
            <v>SUMBER :</v>
          </cell>
        </row>
        <row r="631">
          <cell r="A631">
            <v>54</v>
          </cell>
          <cell r="B631" t="str">
            <v>KOREKSI BPK ATAS PENGAKUAN PIUTANG LAIN-LAIN BLUD RSUD ATAS KOREKSI KAP TAHUN 2022</v>
          </cell>
        </row>
        <row r="632">
          <cell r="B632" t="str">
            <v>Ekuitas</v>
          </cell>
          <cell r="C632">
            <v>140</v>
          </cell>
          <cell r="F632" t="str">
            <v>KOREKSI BPK ATAS PENGAKUAN PIUTANG LAIN-LAIN BLUD RSUD ATAS KOREKSI KAP TAHUN 2022</v>
          </cell>
        </row>
        <row r="633">
          <cell r="B633" t="str">
            <v>Penyisihan Piutang Lain-lain</v>
          </cell>
          <cell r="C633">
            <v>17</v>
          </cell>
          <cell r="E633">
            <v>0</v>
          </cell>
          <cell r="F633" t="str">
            <v>KOREKSI BPK ATAS PENGAKUAN PIUTANG LAIN-LAIN BLUD RSUD ATAS KOREKSI KAP TAHUN 2022</v>
          </cell>
        </row>
        <row r="634">
          <cell r="F634" t="str">
            <v>KOREKSI BPK ATAS PENGAKUAN PIUTANG LAIN-LAIN BLUD RSUD ATAS KOREKSI KAP TAHUN 2022</v>
          </cell>
        </row>
        <row r="635">
          <cell r="F635" t="str">
            <v>KOREKSI BPK ATAS PENGAKUAN PIUTANG LAIN-LAIN BLUD RSUD ATAS KOREKSI KAP TAHUN 2022</v>
          </cell>
        </row>
        <row r="636">
          <cell r="A636" t="str">
            <v>CATATAN :</v>
          </cell>
        </row>
        <row r="637">
          <cell r="A637" t="str">
            <v>SUMBER :</v>
          </cell>
        </row>
        <row r="638">
          <cell r="A638">
            <v>55</v>
          </cell>
          <cell r="B638" t="str">
            <v>KOREKSIBPK  PENAMBAHAN UTANG BELANJA ATAS JASA PELAYANAN MEDIS BLUD RSUD </v>
          </cell>
        </row>
        <row r="639">
          <cell r="B639" t="str">
            <v>Beban Jasa</v>
          </cell>
          <cell r="C639">
            <v>82</v>
          </cell>
          <cell r="F639" t="str">
            <v>KOREKSIBPK  PENAMBAHAN UTANG BELANJA ATAS JASA PELAYANAN MEDIS BLUD RSUD </v>
          </cell>
        </row>
        <row r="640">
          <cell r="B640" t="str">
            <v>Utang Belanja Jasa</v>
          </cell>
          <cell r="C640">
            <v>58</v>
          </cell>
          <cell r="E640">
            <v>0</v>
          </cell>
          <cell r="F640" t="str">
            <v>KOREKSIBPK  PENAMBAHAN UTANG BELANJA ATAS JASA PELAYANAN MEDIS BLUD RSUD </v>
          </cell>
        </row>
        <row r="641">
          <cell r="F641" t="str">
            <v>KOREKSIBPK  PENAMBAHAN UTANG BELANJA ATAS JASA PELAYANAN MEDIS BLUD RSUD </v>
          </cell>
        </row>
        <row r="642">
          <cell r="F642" t="str">
            <v>KOREKSIBPK  PENAMBAHAN UTANG BELANJA ATAS JASA PELAYANAN MEDIS BLUD RSUD </v>
          </cell>
        </row>
        <row r="643">
          <cell r="A643" t="str">
            <v>CATATAN :</v>
          </cell>
        </row>
        <row r="644">
          <cell r="A644" t="str">
            <v>SUMBER :</v>
          </cell>
        </row>
        <row r="645">
          <cell r="A645">
            <v>24</v>
          </cell>
          <cell r="B645" t="str">
            <v>KOREKSI BPK ATAS PENGAKUAN UTANG BELANJA ATAS BEBAN LISTRIK TELP DAN AIR UNTUK TAGIHAN BULAN DESEMBER TAHUN 2022 YANG DIBAYAR DI BULAN JANUARI TAHUN 2023</v>
          </cell>
        </row>
        <row r="646">
          <cell r="A646">
            <v>44926</v>
          </cell>
          <cell r="B646" t="str">
            <v>Beban Jasa</v>
          </cell>
          <cell r="C646">
            <v>82</v>
          </cell>
          <cell r="F646" t="str">
            <v>KOREKSI BPK ATAS PENGAKUAN UTANG BELANJA ATAS BEBAN LISTRIK TELP DAN AIR UNTUK TAGIHAN BULAN DESEMBER TAHUN 2022 YANG DIBAYAR DI BULAN JANUARI TAHUN 2023</v>
          </cell>
        </row>
        <row r="647">
          <cell r="B647" t="str">
            <v>Utang Belanja Jasa</v>
          </cell>
          <cell r="C647">
            <v>58</v>
          </cell>
          <cell r="E647">
            <v>0</v>
          </cell>
          <cell r="F647" t="str">
            <v>KOREKSI BPK ATAS PENGAKUAN UTANG BELANJA ATAS BEBAN LISTRIK TELP DAN AIR UNTUK TAGIHAN BULAN DESEMBER TAHUN 2022 YANG DIBAYAR DI BULAN JANUARI TAHUN 2023</v>
          </cell>
        </row>
        <row r="648">
          <cell r="F648" t="str">
            <v>KOREKSI BPK ATAS PENGAKUAN UTANG BELANJA ATAS BEBAN LISTRIK TELP DAN AIR UNTUK TAGIHAN BULAN DESEMBER TAHUN 2022 YANG DIBAYAR DI BULAN JANUARI TAHUN 2023</v>
          </cell>
        </row>
        <row r="649">
          <cell r="F649" t="str">
            <v>KOREKSI BPK ATAS PENGAKUAN UTANG BELANJA ATAS BEBAN LISTRIK TELP DAN AIR UNTUK TAGIHAN BULAN DESEMBER TAHUN 2022 YANG DIBAYAR DI BULAN JANUARI TAHUN 2023</v>
          </cell>
        </row>
        <row r="653">
          <cell r="A653" t="str">
            <v>CATATAN :</v>
          </cell>
        </row>
        <row r="654">
          <cell r="A654" t="str">
            <v>SUMBER :</v>
          </cell>
        </row>
        <row r="655">
          <cell r="A655">
            <v>24</v>
          </cell>
          <cell r="B655" t="str">
            <v>MENCATAT ASET PERALATAN MESIN PADA RSUD LEBIH SAJI AKUMULASI KARENA KOREKSI HITUNG APLIKASI SEBESAR RP2,00.</v>
          </cell>
        </row>
        <row r="656">
          <cell r="A656">
            <v>44926</v>
          </cell>
          <cell r="B656" t="str">
            <v>Akumulasi Penyusutan Peralatan dan Mesin</v>
          </cell>
          <cell r="C656">
            <v>28</v>
          </cell>
          <cell r="F656" t="str">
            <v>MENCATAT ASET PERALATAN MESIN PADA RSUD LEBIH SAJI AKUMULASI KARENA KOREKSI HITUNG APLIKASI SEBESAR RP2,00.</v>
          </cell>
        </row>
        <row r="657">
          <cell r="B657" t="str">
            <v>Beban Penyusutan Peralatan dan Mesin</v>
          </cell>
          <cell r="C657" t="str">
            <v>89.1</v>
          </cell>
          <cell r="E657">
            <v>0</v>
          </cell>
          <cell r="F657" t="str">
            <v>MENCATAT ASET PERALATAN MESIN PADA RSUD LEBIH SAJI AKUMULASI KARENA KOREKSI HITUNG APLIKASI SEBESAR RP2,00.</v>
          </cell>
        </row>
        <row r="658">
          <cell r="F658" t="str">
            <v>MENCATAT ASET PERALATAN MESIN PADA RSUD LEBIH SAJI AKUMULASI KARENA KOREKSI HITUNG APLIKASI SEBESAR RP2,00.</v>
          </cell>
        </row>
        <row r="659">
          <cell r="B659" t="str">
            <v>Akumulasi Penyusutan Peralatan dan Mesin</v>
          </cell>
          <cell r="C659">
            <v>28</v>
          </cell>
          <cell r="F659" t="str">
            <v>MENCATAT ASET PERALATAN MESIN PADA RSUD LEBIH SAJI AKUMULASI KARENA KOREKSI HITUNG APLIKASI SEBESAR RP2,00.</v>
          </cell>
        </row>
        <row r="660">
          <cell r="B660" t="str">
            <v>Ekuitas</v>
          </cell>
          <cell r="C660">
            <v>140</v>
          </cell>
          <cell r="E660">
            <v>0</v>
          </cell>
          <cell r="F660" t="str">
            <v>MENCATAT ASET PERALATAN MESIN PADA RSUD LEBIH SAJI AKUMULASI KARENA KOREKSI HITUNG APLIKASI SEBESAR RP2,00.</v>
          </cell>
        </row>
        <row r="661">
          <cell r="F661" t="str">
            <v>MENCATAT ASET PERALATAN MESIN PADA RSUD LEBIH SAJI AKUMULASI KARENA KOREKSI HITUNG APLIKASI SEBESAR RP2,00.</v>
          </cell>
        </row>
        <row r="662">
          <cell r="F662" t="str">
            <v>MENCATAT ASET PERALATAN MESIN PADA RSUD LEBIH SAJI AKUMULASI KARENA KOREKSI HITUNG APLIKASI SEBESAR RP2,00.</v>
          </cell>
        </row>
        <row r="663">
          <cell r="A663" t="str">
            <v>CATATAN :</v>
          </cell>
        </row>
        <row r="664">
          <cell r="A664" t="str">
            <v>SUMBER :</v>
          </cell>
        </row>
        <row r="665">
          <cell r="A665">
            <v>24</v>
          </cell>
          <cell r="B665" t="str">
            <v>ASET GEDUNG DAN BANGUNAN PADA RSUD KURANG SAJI BEBAN SEBESAR RP1,00 DAN KURANG SAJI AKUMULASI KARENA KOREKSI HITUNG APLIKASI RP7,00</v>
          </cell>
        </row>
        <row r="666">
          <cell r="A666">
            <v>44926</v>
          </cell>
          <cell r="B666" t="str">
            <v>Beban Penyusutan Gedung dan Bangunan</v>
          </cell>
          <cell r="C666" t="str">
            <v>89.2</v>
          </cell>
          <cell r="F666" t="str">
            <v>ASET GEDUNG DAN BANGUNAN PADA RSUD KURANG SAJI BEBAN SEBESAR RP1,00 DAN KURANG SAJI AKUMULASI KARENA KOREKSI HITUNG APLIKASI RP7,00</v>
          </cell>
        </row>
        <row r="667">
          <cell r="B667" t="str">
            <v>Akumulasi Penyusutan Gedung dan Bangunan</v>
          </cell>
          <cell r="C667">
            <v>31</v>
          </cell>
          <cell r="E667">
            <v>0</v>
          </cell>
          <cell r="F667" t="str">
            <v>ASET GEDUNG DAN BANGUNAN PADA RSUD KURANG SAJI BEBAN SEBESAR RP1,00 DAN KURANG SAJI AKUMULASI KARENA KOREKSI HITUNG APLIKASI RP7,00</v>
          </cell>
        </row>
        <row r="668">
          <cell r="F668" t="str">
            <v>ASET GEDUNG DAN BANGUNAN PADA RSUD KURANG SAJI BEBAN SEBESAR RP1,00 DAN KURANG SAJI AKUMULASI KARENA KOREKSI HITUNG APLIKASI RP7,00</v>
          </cell>
        </row>
        <row r="669">
          <cell r="B669" t="str">
            <v>Ekuitas</v>
          </cell>
          <cell r="C669">
            <v>140</v>
          </cell>
          <cell r="F669" t="str">
            <v>ASET GEDUNG DAN BANGUNAN PADA RSUD KURANG SAJI BEBAN SEBESAR RP1,00 DAN KURANG SAJI AKUMULASI KARENA KOREKSI HITUNG APLIKASI RP7,00</v>
          </cell>
        </row>
        <row r="670">
          <cell r="B670" t="str">
            <v>Akumulasi Penyusutan Gedung dan Bangunan</v>
          </cell>
          <cell r="C670">
            <v>31</v>
          </cell>
          <cell r="E670">
            <v>0</v>
          </cell>
          <cell r="F670" t="str">
            <v>ASET GEDUNG DAN BANGUNAN PADA RSUD KURANG SAJI BEBAN SEBESAR RP1,00 DAN KURANG SAJI AKUMULASI KARENA KOREKSI HITUNG APLIKASI RP7,00</v>
          </cell>
        </row>
        <row r="671">
          <cell r="F671" t="str">
            <v>ASET GEDUNG DAN BANGUNAN PADA RSUD KURANG SAJI BEBAN SEBESAR RP1,00 DAN KURANG SAJI AKUMULASI KARENA KOREKSI HITUNG APLIKASI RP7,00</v>
          </cell>
        </row>
        <row r="672">
          <cell r="F672" t="str">
            <v>ASET GEDUNG DAN BANGUNAN PADA RSUD KURANG SAJI BEBAN SEBESAR RP1,00 DAN KURANG SAJI AKUMULASI KARENA KOREKSI HITUNG APLIKASI RP7,00</v>
          </cell>
        </row>
        <row r="673">
          <cell r="A673" t="str">
            <v>CATATAN :</v>
          </cell>
        </row>
        <row r="674">
          <cell r="A674" t="str">
            <v>SUMBER :</v>
          </cell>
        </row>
        <row r="675">
          <cell r="A675">
            <v>24</v>
          </cell>
          <cell r="B675" t="str">
            <v>ASET JALAN, JARINGAN DAN IRIGASI PADA RSUD LEBIH SAJI KARENA HITUNG APLIKASI SEBESAR RP1,00</v>
          </cell>
        </row>
        <row r="676">
          <cell r="A676">
            <v>44926</v>
          </cell>
          <cell r="B676" t="str">
            <v>Beban Penyusutan Jalan, Irigasi dan Jaringan</v>
          </cell>
          <cell r="C676" t="str">
            <v>89.3</v>
          </cell>
          <cell r="F676" t="str">
            <v>ASET JALAN, JARINGAN DAN IRIGASI PADA RSUD LEBIH SAJI KARENA HITUNG APLIKASI SEBESAR RP1,00</v>
          </cell>
        </row>
        <row r="677">
          <cell r="B677" t="str">
            <v>Akumulasi Penyusutan Jalan, Irigasi dan Jaringan</v>
          </cell>
          <cell r="C677">
            <v>34</v>
          </cell>
          <cell r="E677">
            <v>0</v>
          </cell>
          <cell r="F677" t="str">
            <v>ASET JALAN, JARINGAN DAN IRIGASI PADA RSUD LEBIH SAJI KARENA HITUNG APLIKASI SEBESAR RP1,00</v>
          </cell>
        </row>
        <row r="678">
          <cell r="F678" t="str">
            <v>ASET JALAN, JARINGAN DAN IRIGASI PADA RSUD LEBIH SAJI KARENA HITUNG APLIKASI SEBESAR RP1,00</v>
          </cell>
        </row>
        <row r="679">
          <cell r="B679" t="str">
            <v>Akumulasi Penyusutan Jalan, Irigasi dan Jaringan</v>
          </cell>
          <cell r="C679">
            <v>34</v>
          </cell>
          <cell r="F679" t="str">
            <v>ASET JALAN, JARINGAN DAN IRIGASI PADA RSUD LEBIH SAJI KARENA HITUNG APLIKASI SEBESAR RP1,00</v>
          </cell>
        </row>
        <row r="680">
          <cell r="B680" t="str">
            <v>Ekuitas</v>
          </cell>
          <cell r="C680">
            <v>140</v>
          </cell>
          <cell r="E680">
            <v>0</v>
          </cell>
          <cell r="F680" t="str">
            <v>ASET JALAN, JARINGAN DAN IRIGASI PADA RSUD LEBIH SAJI KARENA HITUNG APLIKASI SEBESAR RP1,00</v>
          </cell>
        </row>
        <row r="681">
          <cell r="F681" t="str">
            <v>ASET JALAN, JARINGAN DAN IRIGASI PADA RSUD LEBIH SAJI KARENA HITUNG APLIKASI SEBESAR RP1,00</v>
          </cell>
        </row>
        <row r="682">
          <cell r="F682" t="str">
            <v>ASET JALAN, JARINGAN DAN IRIGASI PADA RSUD LEBIH SAJI KARENA HITUNG APLIKASI SEBESAR RP1,00</v>
          </cell>
        </row>
        <row r="683">
          <cell r="A683" t="str">
            <v>CATATAN :</v>
          </cell>
        </row>
        <row r="684">
          <cell r="A684" t="str">
            <v>SUMBER :</v>
          </cell>
        </row>
        <row r="685">
          <cell r="A685">
            <v>24</v>
          </cell>
          <cell r="B685" t="str">
            <v>ASET KDP BERUPA PERENCANAAN PADA RSUD DIHAPUS</v>
          </cell>
        </row>
        <row r="686">
          <cell r="A686">
            <v>44926</v>
          </cell>
          <cell r="B686" t="str">
            <v>Defisit dari kegiatan non operasional lainnya</v>
          </cell>
          <cell r="C686">
            <v>101</v>
          </cell>
          <cell r="F686" t="str">
            <v>ASET KDP BERUPA PERENCANAAN PADA RSUD DIHAPUS</v>
          </cell>
        </row>
        <row r="687">
          <cell r="B687" t="str">
            <v>Konstruksi dalam Pengerjaan</v>
          </cell>
          <cell r="C687">
            <v>39</v>
          </cell>
          <cell r="E687">
            <v>0</v>
          </cell>
          <cell r="F687" t="str">
            <v>ASET KDP BERUPA PERENCANAAN PADA RSUD DIHAPUS</v>
          </cell>
        </row>
        <row r="688">
          <cell r="F688" t="str">
            <v>ASET KDP BERUPA PERENCANAAN PADA RSUD DIHAPUS</v>
          </cell>
        </row>
        <row r="689">
          <cell r="F689" t="str">
            <v>ASET KDP BERUPA PERENCANAAN PADA RSUD DIHAPUS</v>
          </cell>
        </row>
        <row r="690">
          <cell r="F690" t="str">
            <v>ASET KDP BERUPA PERENCANAAN PADA RSUD DIHAPUS</v>
          </cell>
        </row>
        <row r="691">
          <cell r="F691" t="str">
            <v>ASET KDP BERUPA PERENCANAAN PADA RSUD DIHAPUS</v>
          </cell>
        </row>
        <row r="692">
          <cell r="F692" t="str">
            <v>ASET KDP BERUPA PERENCANAAN PADA RSUD DIHAPUS</v>
          </cell>
        </row>
        <row r="693">
          <cell r="A693" t="str">
            <v>CATATAN :</v>
          </cell>
        </row>
        <row r="694">
          <cell r="A694" t="str">
            <v>SUMBER :</v>
          </cell>
        </row>
        <row r="695">
          <cell r="A695">
            <v>24</v>
          </cell>
          <cell r="B695" t="str">
            <v>MENCATAT ASET PERALATAN MESIN PADA DINKES LEBIH SAJI AKUMULASI KARENA KOREKSI HITUNG APLIKASI SEBESAR RP2,00.</v>
          </cell>
        </row>
        <row r="696">
          <cell r="A696">
            <v>44926</v>
          </cell>
          <cell r="B696" t="str">
            <v>Beban Penyusutan Peralatan dan Mesin</v>
          </cell>
          <cell r="C696" t="str">
            <v>89.1</v>
          </cell>
          <cell r="F696" t="str">
            <v>MENCATAT ASET PERALATAN MESIN PADA DINKES LEBIH SAJI AKUMULASI KARENA KOREKSI HITUNG APLIKASI SEBESAR RP2,00.</v>
          </cell>
        </row>
        <row r="697">
          <cell r="B697" t="str">
            <v>Akumulasi Penyusutan Peralatan dan Mesin</v>
          </cell>
          <cell r="C697">
            <v>28</v>
          </cell>
          <cell r="E697">
            <v>0</v>
          </cell>
          <cell r="F697" t="str">
            <v>MENCATAT ASET PERALATAN MESIN PADA DINKES LEBIH SAJI AKUMULASI KARENA KOREKSI HITUNG APLIKASI SEBESAR RP2,00.</v>
          </cell>
        </row>
        <row r="698">
          <cell r="F698" t="str">
            <v>MENCATAT ASET PERALATAN MESIN PADA DINKES LEBIH SAJI AKUMULASI KARENA KOREKSI HITUNG APLIKASI SEBESAR RP2,00.</v>
          </cell>
        </row>
        <row r="699">
          <cell r="B699" t="str">
            <v>Ekuitas</v>
          </cell>
          <cell r="C699">
            <v>140</v>
          </cell>
          <cell r="F699" t="str">
            <v>MENCATAT ASET PERALATAN MESIN PADA DINKES LEBIH SAJI AKUMULASI KARENA KOREKSI HITUNG APLIKASI SEBESAR RP2,00.</v>
          </cell>
        </row>
        <row r="700">
          <cell r="B700" t="str">
            <v>Akumulasi Penyusutan Peralatan dan Mesin</v>
          </cell>
          <cell r="C700">
            <v>28</v>
          </cell>
          <cell r="E700">
            <v>0</v>
          </cell>
          <cell r="F700" t="str">
            <v>MENCATAT ASET PERALATAN MESIN PADA DINKES LEBIH SAJI AKUMULASI KARENA KOREKSI HITUNG APLIKASI SEBESAR RP2,00.</v>
          </cell>
        </row>
        <row r="701">
          <cell r="F701" t="str">
            <v>MENCATAT ASET PERALATAN MESIN PADA DINKES LEBIH SAJI AKUMULASI KARENA KOREKSI HITUNG APLIKASI SEBESAR RP2,00.</v>
          </cell>
        </row>
        <row r="702">
          <cell r="F702" t="str">
            <v>MENCATAT ASET PERALATAN MESIN PADA DINKES LEBIH SAJI AKUMULASI KARENA KOREKSI HITUNG APLIKASI SEBESAR RP2,00.</v>
          </cell>
        </row>
        <row r="703">
          <cell r="A703" t="str">
            <v>CATATAN :</v>
          </cell>
        </row>
        <row r="704">
          <cell r="A704" t="str">
            <v>SUMBER :</v>
          </cell>
        </row>
        <row r="705">
          <cell r="A705">
            <v>24</v>
          </cell>
          <cell r="B705" t="str">
            <v>ASET GEDUNG DAN BANGUNAN PADA DINKES KURANG SAJI BEBAN SEBESAR RP1,00 DAN KURANG SAJI AKUMULASI KARENA KOREKSI HITUNG APLIKASI RP7,00</v>
          </cell>
        </row>
        <row r="706">
          <cell r="A706">
            <v>44926</v>
          </cell>
          <cell r="B706" t="str">
            <v>Beban Penyusutan Gedung dan Bangunan</v>
          </cell>
          <cell r="C706" t="str">
            <v>89.2</v>
          </cell>
          <cell r="F706" t="str">
            <v>ASET GEDUNG DAN BANGUNAN PADA DINKES KURANG SAJI BEBAN SEBESAR RP1,00 DAN KURANG SAJI AKUMULASI KARENA KOREKSI HITUNG APLIKASI RP7,00</v>
          </cell>
        </row>
        <row r="707">
          <cell r="B707" t="str">
            <v>Akumulasi Penyusutan Gedung dan Bangunan</v>
          </cell>
          <cell r="C707">
            <v>31</v>
          </cell>
          <cell r="E707">
            <v>0</v>
          </cell>
          <cell r="F707" t="str">
            <v>ASET GEDUNG DAN BANGUNAN PADA DINKES KURANG SAJI BEBAN SEBESAR RP1,00 DAN KURANG SAJI AKUMULASI KARENA KOREKSI HITUNG APLIKASI RP7,00</v>
          </cell>
        </row>
        <row r="708">
          <cell r="F708" t="str">
            <v>ASET GEDUNG DAN BANGUNAN PADA DINKES KURANG SAJI BEBAN SEBESAR RP1,00 DAN KURANG SAJI AKUMULASI KARENA KOREKSI HITUNG APLIKASI RP7,00</v>
          </cell>
        </row>
        <row r="709">
          <cell r="B709" t="str">
            <v>Ekuitas</v>
          </cell>
          <cell r="C709">
            <v>140</v>
          </cell>
          <cell r="F709" t="str">
            <v>ASET GEDUNG DAN BANGUNAN PADA DINKES KURANG SAJI BEBAN SEBESAR RP1,00 DAN KURANG SAJI AKUMULASI KARENA KOREKSI HITUNG APLIKASI RP7,00</v>
          </cell>
        </row>
        <row r="710">
          <cell r="B710" t="str">
            <v>Akumulasi Penyusutan Gedung dan Bangunan</v>
          </cell>
          <cell r="C710">
            <v>31</v>
          </cell>
          <cell r="E710">
            <v>0</v>
          </cell>
          <cell r="F710" t="str">
            <v>ASET GEDUNG DAN BANGUNAN PADA DINKES KURANG SAJI BEBAN SEBESAR RP1,00 DAN KURANG SAJI AKUMULASI KARENA KOREKSI HITUNG APLIKASI RP7,00</v>
          </cell>
        </row>
        <row r="711">
          <cell r="F711" t="str">
            <v>ASET GEDUNG DAN BANGUNAN PADA DINKES KURANG SAJI BEBAN SEBESAR RP1,00 DAN KURANG SAJI AKUMULASI KARENA KOREKSI HITUNG APLIKASI RP7,00</v>
          </cell>
        </row>
        <row r="712">
          <cell r="F712" t="str">
            <v>ASET GEDUNG DAN BANGUNAN PADA DINKES KURANG SAJI BEBAN SEBESAR RP1,00 DAN KURANG SAJI AKUMULASI KARENA KOREKSI HITUNG APLIKASI RP7,00</v>
          </cell>
        </row>
        <row r="713">
          <cell r="A713" t="str">
            <v>CATATAN :</v>
          </cell>
        </row>
        <row r="714">
          <cell r="A714" t="str">
            <v>SUMBER :</v>
          </cell>
        </row>
        <row r="715">
          <cell r="A715">
            <v>24</v>
          </cell>
          <cell r="B715" t="str">
            <v>ASET JALAN, JARINGAN DAN IRIGASI PADA DINKES LEBIH SAJI KARENA HITUNG APLIKASI SEBESAR RP1,00</v>
          </cell>
        </row>
        <row r="716">
          <cell r="A716">
            <v>44926</v>
          </cell>
          <cell r="B716" t="str">
            <v>Beban Penyusutan Jalan, Irigasi dan Jaringan</v>
          </cell>
          <cell r="C716" t="str">
            <v>89.3</v>
          </cell>
          <cell r="F716" t="str">
            <v>ASET JALAN, JARINGAN DAN IRIGASI PADA DINKES LEBIH SAJI KARENA HITUNG APLIKASI SEBESAR RP1,00</v>
          </cell>
        </row>
        <row r="717">
          <cell r="B717" t="str">
            <v>Akumulasi Penyusutan Jalan, Irigasi dan Jaringan</v>
          </cell>
          <cell r="C717">
            <v>34</v>
          </cell>
          <cell r="E717">
            <v>0</v>
          </cell>
          <cell r="F717" t="str">
            <v>ASET JALAN, JARINGAN DAN IRIGASI PADA DINKES LEBIH SAJI KARENA HITUNG APLIKASI SEBESAR RP1,00</v>
          </cell>
        </row>
        <row r="718">
          <cell r="F718" t="str">
            <v>ASET JALAN, JARINGAN DAN IRIGASI PADA DINKES LEBIH SAJI KARENA HITUNG APLIKASI SEBESAR RP1,00</v>
          </cell>
        </row>
        <row r="719">
          <cell r="B719" t="str">
            <v>Akumulasi Penyusutan Jalan, Irigasi dan Jaringan</v>
          </cell>
          <cell r="C719">
            <v>34</v>
          </cell>
          <cell r="F719" t="str">
            <v>ASET JALAN, JARINGAN DAN IRIGASI PADA DINKES LEBIH SAJI KARENA HITUNG APLIKASI SEBESAR RP1,00</v>
          </cell>
        </row>
        <row r="720">
          <cell r="B720" t="str">
            <v>Ekuitas</v>
          </cell>
          <cell r="C720">
            <v>140</v>
          </cell>
          <cell r="E720">
            <v>0</v>
          </cell>
          <cell r="F720" t="str">
            <v>ASET JALAN, JARINGAN DAN IRIGASI PADA DINKES LEBIH SAJI KARENA HITUNG APLIKASI SEBESAR RP1,00</v>
          </cell>
        </row>
        <row r="721">
          <cell r="F721" t="str">
            <v>ASET JALAN, JARINGAN DAN IRIGASI PADA DINKES LEBIH SAJI KARENA HITUNG APLIKASI SEBESAR RP1,00</v>
          </cell>
        </row>
        <row r="722">
          <cell r="F722" t="str">
            <v>ASET JALAN, JARINGAN DAN IRIGASI PADA DINKES LEBIH SAJI KARENA HITUNG APLIKASI SEBESAR RP1,00</v>
          </cell>
        </row>
        <row r="723">
          <cell r="A723" t="str">
            <v>CATATAN :</v>
          </cell>
        </row>
        <row r="724">
          <cell r="A724" t="str">
            <v>SUMBER 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UTORIAL"/>
      <sheetName val="KODE AKUN"/>
      <sheetName val="JURNAL PENYESUAIAN "/>
      <sheetName val="BUKU BESAR"/>
      <sheetName val="NERACA LAJUR"/>
      <sheetName val="NERACA"/>
      <sheetName val="LO"/>
      <sheetName val="LRA"/>
      <sheetName val="LPE"/>
      <sheetName val="LPSAL"/>
      <sheetName val="LAK"/>
      <sheetName val="PA"/>
      <sheetName val="DATA (PIUTANG.PERSEDIAAN.UTANG)"/>
      <sheetName val="HIBAH"/>
      <sheetName val="HUTANG "/>
      <sheetName val="PIUTANG "/>
      <sheetName val="PERSEDIAAN  "/>
      <sheetName val="LKK"/>
      <sheetName val="JURNAL LKK"/>
      <sheetName val="DETAIL LPE "/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UTORIAL"/>
      <sheetName val="KODE AKUN"/>
      <sheetName val="JURNAL PENYESUAIAN "/>
      <sheetName val="BUKU BESAR"/>
      <sheetName val="NERACA LAJUR"/>
      <sheetName val="NERACA"/>
      <sheetName val="LO"/>
      <sheetName val="LRA"/>
      <sheetName val="LPE"/>
      <sheetName val="LPSAL"/>
      <sheetName val="LAK"/>
      <sheetName val="PA"/>
      <sheetName val="PERSEDIAAN"/>
      <sheetName val="PIUTANG"/>
      <sheetName val="BEBAN PERSEDIAAN"/>
      <sheetName val="DATA BEBAN &amp; UTANG PEGAWAI"/>
      <sheetName val="RINCIAN UTANG JASA"/>
      <sheetName val="PDM"/>
      <sheetName val="UTANG BELANJA"/>
      <sheetName val="DETAIL LPE"/>
      <sheetName val="LKK"/>
    </sheetNames>
    <sheetDataSet>
      <sheetData sheetId="3">
        <row r="2">
          <cell r="A2" t="str">
            <v>JURNAL PENYESUAIAN</v>
          </cell>
        </row>
        <row r="6">
          <cell r="A6" t="str">
            <v>NO/TGL</v>
          </cell>
          <cell r="B6" t="str">
            <v>NAMA AKUN</v>
          </cell>
          <cell r="C6" t="str">
            <v>REF</v>
          </cell>
          <cell r="D6" t="str">
            <v>DEBIT</v>
          </cell>
          <cell r="E6" t="str">
            <v>KREDIT</v>
          </cell>
          <cell r="F6" t="str">
            <v>JENIS JURNAL</v>
          </cell>
        </row>
        <row r="7">
          <cell r="A7">
            <v>1</v>
          </cell>
          <cell r="B7" t="str">
            <v>REALISASI BELANJA LRA - DANA APBD</v>
          </cell>
        </row>
        <row r="8">
          <cell r="A8">
            <v>44926</v>
          </cell>
          <cell r="B8" t="str">
            <v>Belanja Pegawai</v>
          </cell>
          <cell r="C8">
            <v>119</v>
          </cell>
          <cell r="D8">
            <v>3763290319</v>
          </cell>
        </row>
        <row r="9">
          <cell r="B9" t="str">
            <v>Belanja Barang dan Jasa</v>
          </cell>
          <cell r="C9">
            <v>120</v>
          </cell>
          <cell r="D9">
            <v>3177500773</v>
          </cell>
        </row>
        <row r="10">
          <cell r="B10" t="str">
            <v>Belanja Subsidi</v>
          </cell>
          <cell r="C10">
            <v>121</v>
          </cell>
        </row>
        <row r="11">
          <cell r="B11" t="str">
            <v>Belanja Hibah</v>
          </cell>
          <cell r="C11">
            <v>122</v>
          </cell>
        </row>
        <row r="12">
          <cell r="B12" t="str">
            <v>Belanja Bantuan Sosial</v>
          </cell>
          <cell r="C12">
            <v>123</v>
          </cell>
        </row>
        <row r="13">
          <cell r="B13" t="str">
            <v>Belanja Modal Tanah</v>
          </cell>
          <cell r="C13">
            <v>124</v>
          </cell>
        </row>
        <row r="14">
          <cell r="B14" t="str">
            <v>Belanja Modal Peralatan dan Mesin</v>
          </cell>
          <cell r="C14">
            <v>125</v>
          </cell>
          <cell r="D14">
            <v>836277650</v>
          </cell>
        </row>
        <row r="15">
          <cell r="B15" t="str">
            <v>Belanja Modal Gedung dan Bangunan</v>
          </cell>
          <cell r="C15">
            <v>126</v>
          </cell>
        </row>
        <row r="16">
          <cell r="B16" t="str">
            <v>Belanja Modal Jalan, Irigasi dan Jaringan</v>
          </cell>
          <cell r="C16">
            <v>127</v>
          </cell>
        </row>
        <row r="17">
          <cell r="B17" t="str">
            <v>Belanja Modal Aset Tetap Lainnya</v>
          </cell>
          <cell r="C17">
            <v>128</v>
          </cell>
          <cell r="D17">
            <v>43847000</v>
          </cell>
        </row>
        <row r="18">
          <cell r="B18" t="str">
            <v>Belanja Modal Aset Lainnya</v>
          </cell>
          <cell r="C18">
            <v>129</v>
          </cell>
        </row>
        <row r="19">
          <cell r="B19" t="str">
            <v>Perubahan SAL</v>
          </cell>
          <cell r="C19" t="str">
            <v>139.1</v>
          </cell>
          <cell r="E19">
            <v>7820915742</v>
          </cell>
        </row>
        <row r="21">
          <cell r="A21" t="str">
            <v>CATATAN :</v>
          </cell>
        </row>
        <row r="22">
          <cell r="A22" t="str">
            <v>SUMBER :</v>
          </cell>
        </row>
        <row r="23">
          <cell r="A23">
            <v>2</v>
          </cell>
          <cell r="B23" t="str">
            <v>PENGAKUAN BEBAN PEMAKAIAN PERSEDIAAN TAHUN LALU (KHUSUS SKPD YANG MEMILIKI PERSEDIAAN TAHUN 2022)</v>
          </cell>
        </row>
        <row r="24">
          <cell r="A24">
            <v>44926</v>
          </cell>
          <cell r="B24" t="str">
            <v>Beban Persediaan</v>
          </cell>
          <cell r="C24">
            <v>81</v>
          </cell>
          <cell r="D24">
            <v>322684900</v>
          </cell>
        </row>
        <row r="25">
          <cell r="B25" t="str">
            <v>Persediaan Barang Tak Habis Pakai</v>
          </cell>
          <cell r="C25" t="str">
            <v>20.1</v>
          </cell>
          <cell r="E25">
            <v>0</v>
          </cell>
        </row>
        <row r="26">
          <cell r="B26" t="str">
            <v>Persediaan Barang Habis Pakai</v>
          </cell>
          <cell r="C26" t="str">
            <v>20.2</v>
          </cell>
          <cell r="E26">
            <v>322684900</v>
          </cell>
        </row>
        <row r="27">
          <cell r="B27" t="str">
            <v>Persediaan Barang Bekas Pakai</v>
          </cell>
          <cell r="C27" t="str">
            <v>20.3</v>
          </cell>
          <cell r="E27">
            <v>0</v>
          </cell>
        </row>
        <row r="39">
          <cell r="A39" t="str">
            <v>CATATAN :</v>
          </cell>
        </row>
        <row r="40">
          <cell r="A40" t="str">
            <v>SUMBER :</v>
          </cell>
        </row>
        <row r="41">
          <cell r="A41">
            <v>3</v>
          </cell>
          <cell r="B41" t="str">
            <v>PENGAKUAN SALDO PEMAKAIAN PERSEDIAAN DARI PENGADAAN TAHUN 2022 (KHUSUS SKPD YANG MEMILIKI PERSEDIAAN TAHUN 2022)</v>
          </cell>
        </row>
        <row r="42">
          <cell r="A42">
            <v>44926</v>
          </cell>
          <cell r="B42" t="str">
            <v>Persediaan Barang Tak Habis Pakai</v>
          </cell>
          <cell r="C42" t="str">
            <v>20.1</v>
          </cell>
          <cell r="D42">
            <v>0</v>
          </cell>
        </row>
        <row r="43">
          <cell r="B43" t="str">
            <v>Persediaan Barang Habis Pakai</v>
          </cell>
          <cell r="C43" t="str">
            <v>20.2</v>
          </cell>
          <cell r="D43">
            <v>74556324</v>
          </cell>
        </row>
        <row r="44">
          <cell r="B44" t="str">
            <v>Persediaan Barang Bekas Pakai</v>
          </cell>
          <cell r="C44" t="str">
            <v>20.3</v>
          </cell>
          <cell r="D44">
            <v>0</v>
          </cell>
        </row>
        <row r="45">
          <cell r="B45" t="str">
            <v>Beban Persediaan</v>
          </cell>
          <cell r="C45">
            <v>81</v>
          </cell>
          <cell r="E45">
            <v>74556324</v>
          </cell>
        </row>
        <row r="57">
          <cell r="A57" t="str">
            <v>CATATAN :</v>
          </cell>
        </row>
        <row r="58">
          <cell r="A58" t="str">
            <v>SUMBER :</v>
          </cell>
        </row>
        <row r="59">
          <cell r="A59">
            <v>4</v>
          </cell>
          <cell r="B59" t="str">
            <v>PENGAKUAN REALISASI PEMBAYARAN ATAS UTANG BELANJA ATAS BEBAN PEGAWAI DAN BEBAN JASA BULAN DESEMBER 2021 YANG YANG BARU DIREALISASI PADA BULAN JANUARI 2022</v>
          </cell>
        </row>
        <row r="60">
          <cell r="A60">
            <v>44926</v>
          </cell>
          <cell r="B60" t="str">
            <v>Utang Belanja Pegawai</v>
          </cell>
          <cell r="C60">
            <v>57</v>
          </cell>
          <cell r="D60">
            <v>91865016</v>
          </cell>
        </row>
        <row r="61">
          <cell r="B61" t="str">
            <v>Utang Belanja Jasa</v>
          </cell>
          <cell r="C61">
            <v>58</v>
          </cell>
          <cell r="D61">
            <v>0</v>
          </cell>
        </row>
        <row r="62">
          <cell r="B62" t="str">
            <v>Beban Pegawai </v>
          </cell>
          <cell r="C62">
            <v>80</v>
          </cell>
          <cell r="E62">
            <v>91865016</v>
          </cell>
        </row>
        <row r="63">
          <cell r="B63" t="str">
            <v>Beban Jasa</v>
          </cell>
          <cell r="C63">
            <v>82</v>
          </cell>
          <cell r="E63">
            <v>0</v>
          </cell>
        </row>
        <row r="75">
          <cell r="A75" t="str">
            <v>CATATAN :</v>
          </cell>
        </row>
        <row r="76">
          <cell r="A76" t="str">
            <v>SUMBER :</v>
          </cell>
        </row>
        <row r="77">
          <cell r="A77">
            <v>5</v>
          </cell>
          <cell r="B77" t="str">
            <v>PENGAKUAN REALISASI PEMBAYARAN ATAS UTANG BELANJA ATAS BEBAN PEGAWAI DAN BEBAN JASA BULAN DESEMBER 2022 YANG YANG BARU DIREALISASI PADA BULAN JANUARI 2023</v>
          </cell>
        </row>
        <row r="78">
          <cell r="A78">
            <v>44926</v>
          </cell>
          <cell r="B78" t="str">
            <v>Beban Pegawai </v>
          </cell>
          <cell r="C78">
            <v>80</v>
          </cell>
          <cell r="D78">
            <v>90372656</v>
          </cell>
        </row>
        <row r="79">
          <cell r="B79" t="str">
            <v>Beban Jasa</v>
          </cell>
          <cell r="C79">
            <v>82</v>
          </cell>
          <cell r="D79">
            <v>2250000</v>
          </cell>
        </row>
        <row r="80">
          <cell r="B80" t="str">
            <v>Utang Belanja Pegawai</v>
          </cell>
          <cell r="C80">
            <v>57</v>
          </cell>
          <cell r="E80">
            <v>90372656</v>
          </cell>
        </row>
        <row r="81">
          <cell r="B81" t="str">
            <v>Utang Belanja Jasa</v>
          </cell>
          <cell r="C81">
            <v>58</v>
          </cell>
          <cell r="E81">
            <v>2250000</v>
          </cell>
        </row>
        <row r="92">
          <cell r="A92" t="str">
            <v>CATATAN :</v>
          </cell>
        </row>
        <row r="93">
          <cell r="A93" t="str">
            <v>SUMBER :</v>
          </cell>
        </row>
        <row r="94">
          <cell r="A94">
            <v>6</v>
          </cell>
          <cell r="B94" t="str">
            <v>JURNAL BALIK ATAS KOREKSI SALAH JURNAL PENGHAPUSAN ASET TETAP PERALATAN MESIN KENDARAAN RODA DUA </v>
          </cell>
        </row>
        <row r="95">
          <cell r="A95">
            <v>44926</v>
          </cell>
          <cell r="B95" t="str">
            <v>Akumulasi Penyusutan Peralatan dan Mesin</v>
          </cell>
          <cell r="C95">
            <v>28</v>
          </cell>
          <cell r="D95">
            <v>8000000</v>
          </cell>
        </row>
        <row r="96">
          <cell r="B96" t="str">
            <v>Peralatan dan Mesin</v>
          </cell>
          <cell r="C96">
            <v>27</v>
          </cell>
          <cell r="E96">
            <v>8000000</v>
          </cell>
        </row>
        <row r="110">
          <cell r="A110" t="str">
            <v>CATATAN :</v>
          </cell>
        </row>
        <row r="111">
          <cell r="A111" t="str">
            <v>SUMBER :</v>
          </cell>
        </row>
        <row r="112">
          <cell r="A112">
            <v>7</v>
          </cell>
          <cell r="B112" t="str">
            <v>PENGAKUAN BEBAN APBD 2022</v>
          </cell>
        </row>
        <row r="113">
          <cell r="A113">
            <v>44926</v>
          </cell>
          <cell r="B113" t="str">
            <v>Beban Pegawai </v>
          </cell>
          <cell r="C113">
            <v>80</v>
          </cell>
          <cell r="D113">
            <v>3763290319</v>
          </cell>
        </row>
        <row r="114">
          <cell r="B114" t="str">
            <v>Beban Persediaan</v>
          </cell>
          <cell r="C114">
            <v>81</v>
          </cell>
          <cell r="D114">
            <v>1009536253</v>
          </cell>
        </row>
        <row r="115">
          <cell r="B115" t="str">
            <v>Beban Jasa</v>
          </cell>
          <cell r="C115">
            <v>82</v>
          </cell>
          <cell r="D115">
            <v>1531627695</v>
          </cell>
        </row>
        <row r="116">
          <cell r="B116" t="str">
            <v>Beban Pemeliharaan</v>
          </cell>
          <cell r="C116">
            <v>83</v>
          </cell>
          <cell r="D116">
            <v>346443560</v>
          </cell>
        </row>
        <row r="117">
          <cell r="B117" t="str">
            <v>Beban Perjalanan Dinas</v>
          </cell>
          <cell r="C117">
            <v>84</v>
          </cell>
          <cell r="D117">
            <v>289893265</v>
          </cell>
        </row>
        <row r="118">
          <cell r="B118" t="str">
            <v>Beban Hibah</v>
          </cell>
          <cell r="C118">
            <v>87</v>
          </cell>
          <cell r="D118">
            <v>0</v>
          </cell>
        </row>
        <row r="119">
          <cell r="B119" t="str">
            <v>Beban Bantuan Sosial</v>
          </cell>
          <cell r="C119">
            <v>88</v>
          </cell>
          <cell r="D119">
            <v>0</v>
          </cell>
        </row>
        <row r="120">
          <cell r="B120" t="str">
            <v>Beban Bantuan Keuangan</v>
          </cell>
          <cell r="C120" t="str">
            <v>88.1</v>
          </cell>
          <cell r="D120">
            <v>0</v>
          </cell>
        </row>
        <row r="121">
          <cell r="B121" t="str">
            <v>Beban Amortisasi</v>
          </cell>
          <cell r="C121">
            <v>90</v>
          </cell>
          <cell r="D121">
            <v>0</v>
          </cell>
        </row>
        <row r="122">
          <cell r="B122" t="str">
            <v>RK PPKD</v>
          </cell>
          <cell r="C122" t="str">
            <v>140.1</v>
          </cell>
          <cell r="E122">
            <v>6940791092</v>
          </cell>
        </row>
        <row r="129">
          <cell r="A129" t="str">
            <v>CATATAN :</v>
          </cell>
        </row>
        <row r="130">
          <cell r="A130" t="str">
            <v>SUMBER :</v>
          </cell>
        </row>
        <row r="131">
          <cell r="A131">
            <v>8</v>
          </cell>
          <cell r="B131" t="str">
            <v>PENGAKUAN ASET TETAP DAN ASET TIDAK BERWUJUD DARI BELANJA MODAL APBD 2022</v>
          </cell>
        </row>
        <row r="132">
          <cell r="A132">
            <v>44926</v>
          </cell>
          <cell r="B132" t="str">
            <v>Tanah</v>
          </cell>
          <cell r="C132">
            <v>26</v>
          </cell>
          <cell r="D132">
            <v>0</v>
          </cell>
        </row>
        <row r="133">
          <cell r="B133" t="str">
            <v>Peralatan dan Mesin</v>
          </cell>
          <cell r="C133">
            <v>27</v>
          </cell>
          <cell r="D133">
            <v>836277650</v>
          </cell>
        </row>
        <row r="134">
          <cell r="B134" t="str">
            <v>Gedung dan Bangunan</v>
          </cell>
          <cell r="C134">
            <v>30</v>
          </cell>
        </row>
        <row r="135">
          <cell r="B135" t="str">
            <v>Jalan, Irigasi dan Jaringan</v>
          </cell>
          <cell r="C135">
            <v>33</v>
          </cell>
        </row>
        <row r="136">
          <cell r="B136" t="str">
            <v>Aset Tetap Lainnya</v>
          </cell>
          <cell r="C136">
            <v>36</v>
          </cell>
          <cell r="D136">
            <v>43847000</v>
          </cell>
        </row>
        <row r="137">
          <cell r="B137" t="str">
            <v>Aset Tak Berwujud</v>
          </cell>
          <cell r="C137">
            <v>47</v>
          </cell>
          <cell r="D137">
            <v>0</v>
          </cell>
        </row>
        <row r="138">
          <cell r="B138" t="str">
            <v>RK PPKD</v>
          </cell>
          <cell r="C138" t="str">
            <v>140.1</v>
          </cell>
          <cell r="E138">
            <v>880124650</v>
          </cell>
        </row>
        <row r="149">
          <cell r="A149" t="str">
            <v>CATATAN :</v>
          </cell>
        </row>
        <row r="150">
          <cell r="A150" t="str">
            <v>SUMBER :</v>
          </cell>
        </row>
        <row r="151">
          <cell r="A151">
            <v>9</v>
          </cell>
          <cell r="B151" t="str">
            <v>PENGAKUAN SALDO KAS BENDAHARA  PENGELUARAN BERDASARKAN SP2D UP DAN TU DAN PENGEMBALIAN TU</v>
          </cell>
        </row>
        <row r="152">
          <cell r="A152">
            <v>44926</v>
          </cell>
          <cell r="B152" t="str">
            <v>RK PPKD</v>
          </cell>
          <cell r="C152" t="str">
            <v>140.1</v>
          </cell>
        </row>
        <row r="153">
          <cell r="B153" t="str">
            <v>Kas di Bendahara Pengeluaran</v>
          </cell>
          <cell r="C153">
            <v>3</v>
          </cell>
        </row>
        <row r="167">
          <cell r="A167" t="str">
            <v>CATATAN :</v>
          </cell>
        </row>
        <row r="168">
          <cell r="A168" t="str">
            <v>SUMBER :</v>
          </cell>
        </row>
        <row r="169">
          <cell r="A169">
            <v>10</v>
          </cell>
          <cell r="B169" t="str">
            <v>PENGHAPUSAN ASET TETAP PERALATAN MESIN KENDARAAN RODA DUA </v>
          </cell>
        </row>
        <row r="170">
          <cell r="A170">
            <v>44926</v>
          </cell>
          <cell r="B170" t="str">
            <v>Akumulasi Penyusutan Peralatan dan Mesin</v>
          </cell>
          <cell r="C170">
            <v>28</v>
          </cell>
        </row>
        <row r="171">
          <cell r="B171" t="str">
            <v>Peralatan dan Mesin</v>
          </cell>
          <cell r="C171">
            <v>27</v>
          </cell>
        </row>
        <row r="185">
          <cell r="A185" t="str">
            <v>CATATAN :</v>
          </cell>
        </row>
        <row r="186">
          <cell r="A186" t="str">
            <v>SUMBER :</v>
          </cell>
        </row>
        <row r="187">
          <cell r="A187">
            <v>11</v>
          </cell>
          <cell r="B187" t="str">
            <v>PENGAKUAN ASET TETAP  PERALATAN MESIN  DARI HADIAH LOMBA BAGIAN ORGANISASI TAHUN 2022</v>
          </cell>
        </row>
        <row r="188">
          <cell r="A188">
            <v>44926</v>
          </cell>
          <cell r="B188" t="str">
            <v>Peralatan dan Mesin</v>
          </cell>
          <cell r="C188">
            <v>27</v>
          </cell>
          <cell r="D188">
            <v>7950000</v>
          </cell>
        </row>
        <row r="189">
          <cell r="B189" t="str">
            <v>RK PPKD Peralatan Mesin</v>
          </cell>
          <cell r="C189" t="str">
            <v>140.8</v>
          </cell>
          <cell r="E189">
            <v>7950000</v>
          </cell>
        </row>
        <row r="202">
          <cell r="A202" t="str">
            <v>CATATAN :</v>
          </cell>
        </row>
        <row r="203">
          <cell r="A203" t="str">
            <v>SUMBER :</v>
          </cell>
        </row>
        <row r="204">
          <cell r="A204">
            <v>12</v>
          </cell>
          <cell r="B204" t="str">
            <v>PENGAKUAN ASET TETAP  PERALATAN MESIN HIBAH NON BOS/BLUD DARI KEMENTERIAN TAHUN 2022</v>
          </cell>
        </row>
        <row r="205">
          <cell r="A205">
            <v>44926</v>
          </cell>
          <cell r="B205" t="str">
            <v>Peralatan dan Mesin</v>
          </cell>
          <cell r="C205">
            <v>27</v>
          </cell>
          <cell r="D205">
            <v>203700000</v>
          </cell>
        </row>
        <row r="206">
          <cell r="B206" t="str">
            <v>Pendapatan Hibah - LO</v>
          </cell>
          <cell r="C206">
            <v>78</v>
          </cell>
          <cell r="E206">
            <v>203700000</v>
          </cell>
        </row>
        <row r="217">
          <cell r="A217" t="str">
            <v>CATATAN :</v>
          </cell>
        </row>
        <row r="218">
          <cell r="A218" t="str">
            <v>SUMBER :</v>
          </cell>
        </row>
        <row r="219">
          <cell r="A219">
            <v>13</v>
          </cell>
          <cell r="B219" t="str">
            <v>PENGAKUAN ASET TETAP  PERALATAN MESIN RODA 4 DARI BAGIAN UMUM SETDA</v>
          </cell>
        </row>
        <row r="220">
          <cell r="A220">
            <v>44926</v>
          </cell>
          <cell r="B220" t="str">
            <v>Peralatan dan Mesin</v>
          </cell>
          <cell r="C220">
            <v>27</v>
          </cell>
          <cell r="D220">
            <v>454900000</v>
          </cell>
        </row>
        <row r="221">
          <cell r="B221" t="str">
            <v>RK PPKD Peralatan Mesin</v>
          </cell>
          <cell r="C221" t="str">
            <v>140.8</v>
          </cell>
          <cell r="E221">
            <v>454900000</v>
          </cell>
        </row>
        <row r="230">
          <cell r="A230" t="str">
            <v>CATATAN :</v>
          </cell>
        </row>
        <row r="231">
          <cell r="A231" t="str">
            <v>SUMBER :</v>
          </cell>
        </row>
        <row r="232">
          <cell r="A232">
            <v>14</v>
          </cell>
          <cell r="B232" t="str">
            <v>PENGAKUAN REKLAS ASET TETAP EKSTRAKOMTABEL DARI BELANJA MODAL TAHUN 2022</v>
          </cell>
        </row>
        <row r="233">
          <cell r="A233">
            <v>44926</v>
          </cell>
          <cell r="B233" t="str">
            <v>Beban Lain-Lain</v>
          </cell>
          <cell r="C233">
            <v>93</v>
          </cell>
          <cell r="D233">
            <v>250000</v>
          </cell>
        </row>
        <row r="234">
          <cell r="B234" t="str">
            <v>Peralatan dan Mesin</v>
          </cell>
          <cell r="C234">
            <v>27</v>
          </cell>
          <cell r="E234">
            <v>250000</v>
          </cell>
        </row>
        <row r="244">
          <cell r="A244" t="str">
            <v>CATATAN :</v>
          </cell>
        </row>
        <row r="245">
          <cell r="A245" t="str">
            <v>SUMBER :</v>
          </cell>
        </row>
        <row r="246">
          <cell r="A246">
            <v>15</v>
          </cell>
          <cell r="B246" t="str">
            <v>REKLASIFIKASI ASET TETAP LAINNYA KE ASET TAK BERWUJUD DI TAHUN 2022</v>
          </cell>
        </row>
        <row r="247">
          <cell r="A247">
            <v>44926</v>
          </cell>
          <cell r="B247" t="str">
            <v>Aset Tak Berwujud</v>
          </cell>
          <cell r="C247">
            <v>47</v>
          </cell>
          <cell r="D247">
            <v>43847000</v>
          </cell>
        </row>
        <row r="248">
          <cell r="B248" t="str">
            <v>Aset Tetap Lainnya</v>
          </cell>
          <cell r="C248">
            <v>36</v>
          </cell>
          <cell r="E248">
            <v>43847000</v>
          </cell>
        </row>
        <row r="259">
          <cell r="A259" t="str">
            <v>CATATAN :</v>
          </cell>
        </row>
        <row r="260">
          <cell r="A260" t="str">
            <v>SUMBER :</v>
          </cell>
        </row>
        <row r="261">
          <cell r="A261">
            <v>16</v>
          </cell>
          <cell r="B261" t="str">
            <v>PENYESUAIAN BEBAN ASET TAK BERWUJUD DI TAHUN 2022</v>
          </cell>
        </row>
        <row r="262">
          <cell r="A262">
            <v>44926</v>
          </cell>
          <cell r="B262" t="str">
            <v>Beban Amortisasi</v>
          </cell>
          <cell r="C262">
            <v>90</v>
          </cell>
          <cell r="D262">
            <v>14615666</v>
          </cell>
        </row>
        <row r="263">
          <cell r="B263" t="str">
            <v>Akumulasi Amortisasi Aset Tidak Berwujud</v>
          </cell>
          <cell r="C263">
            <v>48</v>
          </cell>
          <cell r="E263">
            <v>14615666</v>
          </cell>
        </row>
        <row r="274">
          <cell r="A274" t="str">
            <v>CATATAN :</v>
          </cell>
        </row>
        <row r="275">
          <cell r="A275" t="str">
            <v>SUMBER :</v>
          </cell>
        </row>
        <row r="276">
          <cell r="A276">
            <v>17</v>
          </cell>
          <cell r="B276" t="str">
            <v>MENCATAT BEBAN PENYUSUTAN ASET TETAP PERALATAN MESIN TH 2022</v>
          </cell>
        </row>
        <row r="277">
          <cell r="A277">
            <v>44926</v>
          </cell>
          <cell r="B277" t="str">
            <v>Beban Penyusutan Peralatan dan Mesin</v>
          </cell>
          <cell r="C277" t="str">
            <v>89.1</v>
          </cell>
          <cell r="D277">
            <v>731099975.23</v>
          </cell>
        </row>
        <row r="278">
          <cell r="B278" t="str">
            <v>Akumulasi Penyusutan Peralatan dan Mesin</v>
          </cell>
          <cell r="C278">
            <v>28</v>
          </cell>
          <cell r="E278">
            <v>731099975.23</v>
          </cell>
        </row>
        <row r="289">
          <cell r="A289" t="str">
            <v>CATATAN :</v>
          </cell>
        </row>
        <row r="290">
          <cell r="A290" t="str">
            <v>SUMBER :</v>
          </cell>
        </row>
        <row r="291">
          <cell r="A291">
            <v>18</v>
          </cell>
          <cell r="B291" t="str">
            <v>MENCATAT BEBAN PENYUSUTAN ASET TETAP GEDUNG DAN BANGUNAN TH 2022</v>
          </cell>
        </row>
        <row r="292">
          <cell r="A292">
            <v>44926</v>
          </cell>
          <cell r="B292" t="str">
            <v>Beban Penyusutan Gedung dan Bangunan</v>
          </cell>
          <cell r="C292" t="str">
            <v>89.2</v>
          </cell>
          <cell r="D292">
            <v>155052718</v>
          </cell>
        </row>
        <row r="293">
          <cell r="B293" t="str">
            <v>Akumulasi Penyusutan Gedung dan Bangunan</v>
          </cell>
          <cell r="C293">
            <v>31</v>
          </cell>
          <cell r="E293">
            <v>155052718</v>
          </cell>
        </row>
        <row r="304">
          <cell r="A304" t="str">
            <v>CATATAN :</v>
          </cell>
        </row>
        <row r="305">
          <cell r="A305" t="str">
            <v>SUMBER :</v>
          </cell>
        </row>
        <row r="306">
          <cell r="A306">
            <v>19</v>
          </cell>
          <cell r="B306" t="str">
            <v>MENCATAT BEBAN PENYUSUTAN ASET TETAP JALAN IRIGASI DAN JARINGAN  TH 2022</v>
          </cell>
        </row>
        <row r="307">
          <cell r="A307">
            <v>44926</v>
          </cell>
          <cell r="B307" t="str">
            <v>Beban Penyusutan Jalan, Irigasi dan Jaringan</v>
          </cell>
          <cell r="C307" t="str">
            <v>89.3</v>
          </cell>
          <cell r="D307">
            <v>209440</v>
          </cell>
        </row>
        <row r="308">
          <cell r="B308" t="str">
            <v>Akumulasi Penyusutan Jalan, Irigasi dan Jaringan</v>
          </cell>
          <cell r="C308">
            <v>34</v>
          </cell>
          <cell r="E308">
            <v>209440</v>
          </cell>
        </row>
        <row r="319">
          <cell r="A319" t="str">
            <v>CATATAN :</v>
          </cell>
        </row>
        <row r="320">
          <cell r="A320" t="str">
            <v>SUMBER :</v>
          </cell>
        </row>
        <row r="321">
          <cell r="A321">
            <v>20</v>
          </cell>
          <cell r="B321" t="str">
            <v>PENGHAPUSAN ASET LAIN-LAIN </v>
          </cell>
        </row>
        <row r="322">
          <cell r="A322">
            <v>44926</v>
          </cell>
          <cell r="B322" t="str">
            <v>Akumulasi Penyusutan Aset Lain-lain</v>
          </cell>
          <cell r="C322">
            <v>51</v>
          </cell>
          <cell r="D322">
            <v>293886785.37</v>
          </cell>
        </row>
        <row r="323">
          <cell r="B323" t="str">
            <v>Ekuitas</v>
          </cell>
          <cell r="C323">
            <v>140</v>
          </cell>
          <cell r="D323">
            <v>2602750</v>
          </cell>
        </row>
        <row r="324">
          <cell r="B324" t="str">
            <v>Aset Lain-Lain</v>
          </cell>
          <cell r="C324">
            <v>50</v>
          </cell>
          <cell r="E324">
            <v>296489535.37</v>
          </cell>
        </row>
        <row r="335">
          <cell r="A335" t="str">
            <v>CATATAN :</v>
          </cell>
        </row>
        <row r="336">
          <cell r="A336" t="str">
            <v>SUMBER :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UTORIAL"/>
      <sheetName val="KODE AKUN"/>
      <sheetName val="JURNAL PENYESUAIAN "/>
      <sheetName val="BUKU BESAR"/>
      <sheetName val="NERACA LAJUR"/>
      <sheetName val="NERACA"/>
      <sheetName val="LO"/>
      <sheetName val="LRA"/>
      <sheetName val="LPE"/>
      <sheetName val="LPSAL"/>
      <sheetName val="LAK"/>
      <sheetName val="PA"/>
      <sheetName val="DATA (PIUTANG.PERSEDIAAN.UTANG)"/>
      <sheetName val="HUTANG "/>
      <sheetName val="PENDAPATAN DITERIMA DI MUKA"/>
      <sheetName val="PERSEDIAAN  "/>
      <sheetName val="PIUTANG  "/>
      <sheetName val="LKK"/>
      <sheetName val="JURNAL LKK"/>
      <sheetName val="HUTANG  "/>
      <sheetName val="DETAIL LPE"/>
    </sheetNames>
    <sheetDataSet>
      <sheetData sheetId="3">
        <row r="2">
          <cell r="A2" t="str">
            <v>JURNAL PENYESUAIAN</v>
          </cell>
        </row>
        <row r="6">
          <cell r="A6" t="str">
            <v>NO/TGL</v>
          </cell>
          <cell r="B6" t="str">
            <v>NAMA AKUN</v>
          </cell>
          <cell r="C6" t="str">
            <v>REF</v>
          </cell>
          <cell r="D6" t="str">
            <v>DEBIT</v>
          </cell>
          <cell r="E6" t="str">
            <v>KREDIT</v>
          </cell>
          <cell r="F6" t="str">
            <v>DATA TRANSAKSI JURNAL</v>
          </cell>
        </row>
        <row r="7">
          <cell r="A7">
            <v>1</v>
          </cell>
          <cell r="B7" t="str">
            <v>REALISASI PENDAPATAN LRA - DANA APBD</v>
          </cell>
        </row>
        <row r="8">
          <cell r="A8">
            <v>45107</v>
          </cell>
          <cell r="B8" t="str">
            <v>Perubahan SAL</v>
          </cell>
          <cell r="C8" t="str">
            <v>139.1</v>
          </cell>
          <cell r="D8">
            <v>13800000</v>
          </cell>
          <cell r="F8" t="str">
            <v>REALISASI PENDAPATAN LRA - DANA APBD</v>
          </cell>
        </row>
        <row r="9">
          <cell r="B9" t="str">
            <v>Pendapatan Retribusi Daerah - LRA</v>
          </cell>
          <cell r="C9">
            <v>106</v>
          </cell>
          <cell r="E9">
            <v>13800000</v>
          </cell>
          <cell r="F9" t="str">
            <v>REALISASI PENDAPATAN LRA - DANA APBD</v>
          </cell>
        </row>
        <row r="10">
          <cell r="F10" t="str">
            <v>REALISASI PENDAPATAN LRA - DANA APBD</v>
          </cell>
        </row>
        <row r="11">
          <cell r="F11" t="str">
            <v>REALISASI PENDAPATAN LRA - DANA APBD</v>
          </cell>
        </row>
        <row r="12">
          <cell r="F12" t="str">
            <v>REALISASI PENDAPATAN LRA - DANA APBD</v>
          </cell>
        </row>
        <row r="13">
          <cell r="F13" t="str">
            <v>REALISASI PENDAPATAN LRA - DANA APBD</v>
          </cell>
        </row>
        <row r="14">
          <cell r="F14" t="str">
            <v>REALISASI PENDAPATAN LRA - DANA APBD</v>
          </cell>
        </row>
        <row r="15">
          <cell r="F15" t="str">
            <v>REALISASI PENDAPATAN LRA - DANA APBD</v>
          </cell>
        </row>
        <row r="16">
          <cell r="F16" t="str">
            <v>REALISASI PENDAPATAN LRA - DANA APBD</v>
          </cell>
        </row>
        <row r="17">
          <cell r="F17" t="str">
            <v>REALISASI PENDAPATAN LRA - DANA APBD</v>
          </cell>
        </row>
        <row r="18">
          <cell r="F18" t="str">
            <v>REALISASI PENDAPATAN LRA - DANA APBD</v>
          </cell>
        </row>
        <row r="19">
          <cell r="F19" t="str">
            <v>REALISASI PENDAPATAN LRA - DANA APBD</v>
          </cell>
        </row>
        <row r="20">
          <cell r="F20" t="str">
            <v>REALISASI PENDAPATAN LRA - DANA APBD</v>
          </cell>
        </row>
        <row r="21">
          <cell r="A21" t="str">
            <v>CATATAN :</v>
          </cell>
        </row>
        <row r="22">
          <cell r="A22" t="str">
            <v>SUMBER :</v>
          </cell>
        </row>
        <row r="23">
          <cell r="A23">
            <v>2</v>
          </cell>
          <cell r="B23" t="str">
            <v>REALISASI PENDAPATAN LO - DANA APBD</v>
          </cell>
        </row>
        <row r="24">
          <cell r="A24">
            <v>45107</v>
          </cell>
          <cell r="B24" t="str">
            <v>RK PPKD</v>
          </cell>
          <cell r="C24" t="str">
            <v>140.1</v>
          </cell>
          <cell r="D24">
            <v>13800000</v>
          </cell>
          <cell r="F24" t="str">
            <v>REALISASI PENDAPATAN LO - DANA APBD</v>
          </cell>
        </row>
        <row r="25">
          <cell r="B25" t="str">
            <v>Pendapatan Retribusi Daerah - LO</v>
          </cell>
          <cell r="C25">
            <v>62</v>
          </cell>
          <cell r="E25">
            <v>13800000</v>
          </cell>
          <cell r="F25" t="str">
            <v>REALISASI PENDAPATAN LO - DANA APBD</v>
          </cell>
        </row>
        <row r="26">
          <cell r="B26" t="str">
            <v>Belanja Subsidi</v>
          </cell>
          <cell r="C26">
            <v>121</v>
          </cell>
          <cell r="F26" t="str">
            <v>REALISASI PENDAPATAN LO - DANA APBD</v>
          </cell>
        </row>
        <row r="27">
          <cell r="B27" t="str">
            <v>Belanja Hibah</v>
          </cell>
          <cell r="C27">
            <v>122</v>
          </cell>
          <cell r="F27" t="str">
            <v>REALISASI PENDAPATAN LO - DANA APBD</v>
          </cell>
        </row>
        <row r="28">
          <cell r="B28" t="str">
            <v>Belanja Bantuan Sosial</v>
          </cell>
          <cell r="C28">
            <v>123</v>
          </cell>
          <cell r="F28" t="str">
            <v>REALISASI PENDAPATAN LO - DANA APBD</v>
          </cell>
        </row>
        <row r="29">
          <cell r="B29" t="str">
            <v>Belanja Modal Tanah</v>
          </cell>
          <cell r="C29">
            <v>124</v>
          </cell>
          <cell r="F29" t="str">
            <v>REALISASI PENDAPATAN LO - DANA APBD</v>
          </cell>
        </row>
        <row r="30">
          <cell r="B30" t="str">
            <v>Belanja Modal Peralatan dan Mesin</v>
          </cell>
          <cell r="C30">
            <v>125</v>
          </cell>
          <cell r="F30" t="str">
            <v>REALISASI PENDAPATAN LO - DANA APBD</v>
          </cell>
        </row>
        <row r="31">
          <cell r="B31" t="str">
            <v>Belanja Modal Gedung dan Bangunan</v>
          </cell>
          <cell r="C31">
            <v>126</v>
          </cell>
          <cell r="F31" t="str">
            <v>REALISASI PENDAPATAN LO - DANA APBD</v>
          </cell>
        </row>
        <row r="32">
          <cell r="B32" t="str">
            <v>Belanja Modal Jalan, Irigasi dan Jaringan</v>
          </cell>
          <cell r="C32">
            <v>127</v>
          </cell>
          <cell r="F32" t="str">
            <v>REALISASI PENDAPATAN LO - DANA APBD</v>
          </cell>
        </row>
        <row r="33">
          <cell r="B33" t="str">
            <v>Belanja Modal Aset Tetap Lainnya</v>
          </cell>
          <cell r="C33">
            <v>128</v>
          </cell>
          <cell r="F33" t="str">
            <v>REALISASI PENDAPATAN LO - DANA APBD</v>
          </cell>
        </row>
        <row r="34">
          <cell r="B34" t="str">
            <v>Belanja Modal Aset Lainnya</v>
          </cell>
          <cell r="C34">
            <v>129</v>
          </cell>
          <cell r="F34" t="str">
            <v>REALISASI PENDAPATAN LO - DANA APBD</v>
          </cell>
        </row>
        <row r="35">
          <cell r="B35" t="str">
            <v>Perubahan SAL</v>
          </cell>
          <cell r="C35" t="str">
            <v>139.1</v>
          </cell>
          <cell r="E35">
            <v>0</v>
          </cell>
          <cell r="F35" t="str">
            <v>REALISASI PENDAPATAN LO - DANA APBD</v>
          </cell>
        </row>
        <row r="36">
          <cell r="F36" t="str">
            <v>REALISASI PENDAPATAN LO - DANA APBD</v>
          </cell>
        </row>
        <row r="37">
          <cell r="A37" t="str">
            <v>CATATAN :</v>
          </cell>
        </row>
        <row r="38">
          <cell r="A38" t="str">
            <v>SUMBER :</v>
          </cell>
        </row>
        <row r="39">
          <cell r="A39">
            <v>2</v>
          </cell>
          <cell r="B39" t="str">
            <v>REALISASI BELANJA LRA - DANA APBD</v>
          </cell>
        </row>
        <row r="40">
          <cell r="A40">
            <v>45107</v>
          </cell>
          <cell r="B40" t="str">
            <v>Belanja Pegawai</v>
          </cell>
          <cell r="C40">
            <v>119</v>
          </cell>
          <cell r="D40">
            <v>4981354718</v>
          </cell>
          <cell r="F40" t="str">
            <v>REALISASI BELANJA LRA - DANA APBD</v>
          </cell>
        </row>
        <row r="41">
          <cell r="A41">
            <v>3</v>
          </cell>
          <cell r="B41" t="str">
            <v>Belanja Barang dan Jasa</v>
          </cell>
          <cell r="C41">
            <v>120</v>
          </cell>
          <cell r="D41">
            <v>4645002740.64</v>
          </cell>
          <cell r="F41" t="str">
            <v>REALISASI BELANJA LRA - DANA APBD</v>
          </cell>
        </row>
        <row r="42">
          <cell r="A42">
            <v>44926</v>
          </cell>
          <cell r="B42" t="str">
            <v>Belanja Subsidi</v>
          </cell>
          <cell r="C42">
            <v>121</v>
          </cell>
          <cell r="F42" t="str">
            <v>REALISASI BELANJA LRA - DANA APBD</v>
          </cell>
        </row>
        <row r="43">
          <cell r="B43" t="str">
            <v>Belanja Hibah</v>
          </cell>
          <cell r="C43">
            <v>122</v>
          </cell>
          <cell r="F43" t="str">
            <v>REALISASI BELANJA LRA - DANA APBD</v>
          </cell>
        </row>
        <row r="44">
          <cell r="B44" t="str">
            <v>Belanja Bantuan Sosial</v>
          </cell>
          <cell r="C44">
            <v>123</v>
          </cell>
          <cell r="E44">
            <v>0</v>
          </cell>
          <cell r="F44" t="str">
            <v>REALISASI BELANJA LRA - DANA APBD</v>
          </cell>
        </row>
        <row r="45">
          <cell r="B45" t="str">
            <v>Belanja Modal Tanah</v>
          </cell>
          <cell r="C45">
            <v>124</v>
          </cell>
          <cell r="E45">
            <v>0</v>
          </cell>
          <cell r="F45" t="str">
            <v>REALISASI BELANJA LRA - DANA APBD</v>
          </cell>
        </row>
        <row r="46">
          <cell r="B46" t="str">
            <v>Belanja Modal Peralatan dan Mesin</v>
          </cell>
          <cell r="C46">
            <v>125</v>
          </cell>
          <cell r="D46">
            <v>31960000</v>
          </cell>
          <cell r="F46" t="str">
            <v>REALISASI BELANJA LRA - DANA APBD</v>
          </cell>
        </row>
        <row r="47">
          <cell r="B47" t="str">
            <v>Belanja Modal Gedung dan Bangunan</v>
          </cell>
          <cell r="C47">
            <v>126</v>
          </cell>
          <cell r="D47">
            <v>106668540</v>
          </cell>
          <cell r="F47" t="str">
            <v>REALISASI BELANJA LRA - DANA APBD</v>
          </cell>
        </row>
        <row r="48">
          <cell r="B48" t="str">
            <v>Belanja Modal Jalan, Irigasi dan Jaringan</v>
          </cell>
          <cell r="C48">
            <v>127</v>
          </cell>
          <cell r="F48" t="str">
            <v>REALISASI BELANJA LRA - DANA APBD</v>
          </cell>
        </row>
        <row r="49">
          <cell r="B49" t="str">
            <v>Belanja Modal Aset Tetap Lainnya</v>
          </cell>
          <cell r="C49">
            <v>128</v>
          </cell>
          <cell r="F49" t="str">
            <v>REALISASI BELANJA LRA - DANA APBD</v>
          </cell>
        </row>
        <row r="50">
          <cell r="B50" t="str">
            <v>Belanja Modal Aset Lainnya</v>
          </cell>
          <cell r="C50">
            <v>129</v>
          </cell>
          <cell r="F50" t="str">
            <v>REALISASI BELANJA LRA - DANA APBD</v>
          </cell>
        </row>
        <row r="51">
          <cell r="B51" t="str">
            <v>Perubahan SAL</v>
          </cell>
          <cell r="C51" t="str">
            <v>139.1</v>
          </cell>
          <cell r="E51">
            <v>9764985998.64</v>
          </cell>
          <cell r="F51" t="str">
            <v>REALISASI BELANJA LRA - DANA APBD</v>
          </cell>
        </row>
        <row r="52">
          <cell r="F52" t="str">
            <v>REALISASI BELANJA LRA - DANA APBD</v>
          </cell>
        </row>
        <row r="53">
          <cell r="F53" t="str">
            <v>PENGAKUAN REALISASI PEMBAYARAN ATAS UTANG BELANJA ATAS BEBAN PEGAWAI DAN BEBAN JASA BULAN DESEMBER 2021 YANG YANG BARU DIREALISASI PADA BULAN JANUARI 2022</v>
          </cell>
        </row>
        <row r="54">
          <cell r="F54" t="str">
            <v>PENGAKUAN REALISASI PEMBAYARAN ATAS UTANG BELANJA ATAS BEBAN PEGAWAI DAN BEBAN JASA BULAN DESEMBER 2021 YANG YANG BARU DIREALISASI PADA BULAN JANUARI 2022</v>
          </cell>
        </row>
        <row r="55">
          <cell r="A55" t="str">
            <v>CATATAN :</v>
          </cell>
        </row>
        <row r="56">
          <cell r="A56" t="str">
            <v>SUMBER :</v>
          </cell>
        </row>
        <row r="57">
          <cell r="A57">
            <v>3</v>
          </cell>
          <cell r="B57" t="str">
            <v>PENGAKUAN REALISASI PEMBAYARAN ATAS UTANG BELANJA ATAS BEBAN PEGAWAI DAN BEBAN JASA BULAN DESEMBER 2022 YANG YANG BARU DIREALISASI PADA BULAN JANUARI 2023</v>
          </cell>
        </row>
        <row r="58">
          <cell r="A58">
            <v>45107</v>
          </cell>
          <cell r="B58" t="str">
            <v>Utang Belanja Pegawai</v>
          </cell>
          <cell r="C58">
            <v>57</v>
          </cell>
          <cell r="D58">
            <v>250048793</v>
          </cell>
          <cell r="F58" t="str">
            <v>PENGAKUAN REALISASI PEMBAYARAN ATAS UTANG BELANJA ATAS BEBAN PEGAWAI DAN BEBAN JASA BULAN DESEMBER 2022 YANG YANG BARU DIREALISASI PADA BULAN JANUARI 2023</v>
          </cell>
        </row>
        <row r="59">
          <cell r="A59">
            <v>4</v>
          </cell>
          <cell r="B59" t="str">
            <v>Utang Belanja Jasa</v>
          </cell>
          <cell r="C59">
            <v>58</v>
          </cell>
          <cell r="D59">
            <v>35473373</v>
          </cell>
          <cell r="F59" t="str">
            <v>PENGAKUAN REALISASI PEMBAYARAN ATAS UTANG BELANJA ATAS BEBAN PEGAWAI DAN BEBAN JASA BULAN DESEMBER 2022 YANG YANG BARU DIREALISASI PADA BULAN JANUARI 2023</v>
          </cell>
        </row>
        <row r="60">
          <cell r="A60">
            <v>44926</v>
          </cell>
          <cell r="B60" t="str">
            <v>Beban Pegawai </v>
          </cell>
          <cell r="C60">
            <v>80</v>
          </cell>
          <cell r="E60">
            <v>250048793</v>
          </cell>
          <cell r="F60" t="str">
            <v>PENGAKUAN REALISASI PEMBAYARAN ATAS UTANG BELANJA ATAS BEBAN PEGAWAI DAN BEBAN JASA BULAN DESEMBER 2022 YANG YANG BARU DIREALISASI PADA BULAN JANUARI 2023</v>
          </cell>
        </row>
        <row r="61">
          <cell r="B61" t="str">
            <v>Beban Jasa</v>
          </cell>
          <cell r="C61">
            <v>82</v>
          </cell>
          <cell r="E61">
            <v>35473373</v>
          </cell>
          <cell r="F61" t="str">
            <v>PENGAKUAN REALISASI PEMBAYARAN ATAS UTANG BELANJA ATAS BEBAN PEGAWAI DAN BEBAN JASA BULAN DESEMBER 2022 YANG YANG BARU DIREALISASI PADA BULAN JANUARI 2023</v>
          </cell>
        </row>
        <row r="62">
          <cell r="B62" t="str">
            <v>Utang Belanja Pegawai</v>
          </cell>
          <cell r="C62">
            <v>57</v>
          </cell>
          <cell r="E62">
            <v>0</v>
          </cell>
          <cell r="F62" t="str">
            <v>PENGAKUAN REALISASI PEMBAYARAN ATAS UTANG BELANJA ATAS BEBAN PEGAWAI DAN BEBAN JASA BULAN DESEMBER 2022 YANG YANG BARU DIREALISASI PADA BULAN JANUARI 2023</v>
          </cell>
        </row>
        <row r="63">
          <cell r="B63" t="str">
            <v>Utang Belanja Jasa</v>
          </cell>
          <cell r="C63">
            <v>58</v>
          </cell>
          <cell r="E63">
            <v>0</v>
          </cell>
          <cell r="F63" t="str">
            <v>PENGAKUAN REALISASI PEMBAYARAN ATAS UTANG BELANJA ATAS BEBAN PEGAWAI DAN BEBAN JASA BULAN DESEMBER 2022 YANG YANG BARU DIREALISASI PADA BULAN JANUARI 2023</v>
          </cell>
        </row>
        <row r="64">
          <cell r="F64" t="str">
            <v>PENGAKUAN REALISASI PEMBAYARAN ATAS UTANG BELANJA ATAS BEBAN PEGAWAI DAN BEBAN JASA BULAN DESEMBER 2022 YANG YANG BARU DIREALISASI PADA BULAN JANUARI 2023</v>
          </cell>
        </row>
        <row r="65">
          <cell r="F65" t="str">
            <v>PENGAKUAN REALISASI PEMBAYARAN ATAS UTANG BELANJA ATAS BEBAN PEGAWAI DAN BEBAN JASA BULAN DESEMBER 2022 YANG YANG BARU DIREALISASI PADA BULAN JANUARI 2023</v>
          </cell>
        </row>
        <row r="66">
          <cell r="F66" t="str">
            <v>PENGAKUAN REALISASI PEMBAYARAN ATAS UTANG BELANJA ATAS BEBAN PEGAWAI DAN BEBAN JASA BULAN DESEMBER 2022 YANG YANG BARU DIREALISASI PADA BULAN JANUARI 2023</v>
          </cell>
        </row>
        <row r="67">
          <cell r="F67" t="str">
            <v>PENGAKUAN REALISASI PEMBAYARAN ATAS UTANG BELANJA ATAS BEBAN PEGAWAI DAN BEBAN JASA BULAN DESEMBER 2022 YANG YANG BARU DIREALISASI PADA BULAN JANUARI 2023</v>
          </cell>
        </row>
        <row r="68">
          <cell r="F68" t="str">
            <v>PENGAKUAN REALISASI PEMBAYARAN ATAS UTANG BELANJA ATAS BEBAN PEGAWAI DAN BEBAN JASA BULAN DESEMBER 2022 YANG YANG BARU DIREALISASI PADA BULAN JANUARI 2023</v>
          </cell>
        </row>
        <row r="69">
          <cell r="F69" t="str">
            <v>PENGAKUAN REALISASI PEMBAYARAN ATAS UTANG BELANJA ATAS BEBAN PEGAWAI DAN BEBAN JASA BULAN DESEMBER 2022 YANG YANG BARU DIREALISASI PADA BULAN JANUARI 2023</v>
          </cell>
        </row>
        <row r="70">
          <cell r="F70" t="str">
            <v>PENGAKUAN REALISASI PEMBAYARAN ATAS UTANG BELANJA ATAS BEBAN PEGAWAI DAN BEBAN JASA BULAN DESEMBER 2022 YANG YANG BARU DIREALISASI PADA BULAN JANUARI 2023</v>
          </cell>
        </row>
        <row r="71">
          <cell r="F71" t="str">
            <v>PENGAKUAN REALISASI PEMBAYARAN ATAS UTANG BELANJA ATAS BEBAN PEGAWAI DAN BEBAN JASA BULAN DESEMBER 2022 YANG YANG BARU DIREALISASI PADA BULAN JANUARI 2023</v>
          </cell>
        </row>
        <row r="72">
          <cell r="F72" t="str">
            <v>PENGAKUAN REALISASI PEMBAYARAN ATAS UTANG BELANJA ATAS BEBAN PEGAWAI DAN BEBAN JASA BULAN DESEMBER 2022 YANG YANG BARU DIREALISASI PADA BULAN JANUARI 2023</v>
          </cell>
        </row>
        <row r="73">
          <cell r="A73" t="str">
            <v>CATATAN :</v>
          </cell>
        </row>
        <row r="74">
          <cell r="A74" t="str">
            <v>SUMBER :</v>
          </cell>
        </row>
        <row r="75">
          <cell r="A75">
            <v>4</v>
          </cell>
          <cell r="B75" t="str">
            <v>PENGAKUAN REALISASI PEMBAYARAN ATAS UTANG BELANJA ATAS BEBAN PEGAWAI DAN BEBAN JASA BULAN DESEMBER 2023 YANG YANG BARU DIREALISASI PADA BULAN JANUARI 2024</v>
          </cell>
        </row>
        <row r="76">
          <cell r="A76">
            <v>45107</v>
          </cell>
          <cell r="B76" t="str">
            <v>Beban Pegawai </v>
          </cell>
          <cell r="C76">
            <v>80</v>
          </cell>
          <cell r="F76" t="str">
            <v>PENGAKUAN REALISASI PEMBAYARAN ATAS UTANG BELANJA ATAS BEBAN PEGAWAI DAN BEBAN JASA BULAN DESEMBER 2023 YANG YANG BARU DIREALISASI PADA BULAN JANUARI 2024</v>
          </cell>
        </row>
        <row r="77">
          <cell r="A77">
            <v>5</v>
          </cell>
          <cell r="B77" t="str">
            <v>Beban Jasa</v>
          </cell>
          <cell r="C77">
            <v>82</v>
          </cell>
          <cell r="F77" t="str">
            <v>PENGAKUAN REALISASI PEMBAYARAN ATAS UTANG BELANJA ATAS BEBAN PEGAWAI DAN BEBAN JASA BULAN DESEMBER 2023 YANG YANG BARU DIREALISASI PADA BULAN JANUARI 2024</v>
          </cell>
        </row>
        <row r="78">
          <cell r="A78">
            <v>44926</v>
          </cell>
          <cell r="B78" t="str">
            <v>Utang Belanja Pegawai</v>
          </cell>
          <cell r="C78">
            <v>57</v>
          </cell>
          <cell r="E78">
            <v>0</v>
          </cell>
          <cell r="F78" t="str">
            <v>PENGAKUAN REALISASI PEMBAYARAN ATAS UTANG BELANJA ATAS BEBAN PEGAWAI DAN BEBAN JASA BULAN DESEMBER 2023 YANG YANG BARU DIREALISASI PADA BULAN JANUARI 2024</v>
          </cell>
        </row>
        <row r="79">
          <cell r="B79" t="str">
            <v>Utang Belanja Jasa</v>
          </cell>
          <cell r="C79">
            <v>58</v>
          </cell>
          <cell r="E79">
            <v>0</v>
          </cell>
          <cell r="F79" t="str">
            <v>PENGAKUAN REALISASI PEMBAYARAN ATAS UTANG BELANJA ATAS BEBAN PEGAWAI DAN BEBAN JASA BULAN DESEMBER 2023 YANG YANG BARU DIREALISASI PADA BULAN JANUARI 2024</v>
          </cell>
        </row>
        <row r="80">
          <cell r="F80" t="str">
            <v>PENGAKUAN REALISASI PEMBAYARAN ATAS UTANG BELANJA ATAS BEBAN PEGAWAI DAN BEBAN JASA BULAN DESEMBER 2023 YANG YANG BARU DIREALISASI PADA BULAN JANUARI 2024</v>
          </cell>
        </row>
        <row r="81">
          <cell r="F81" t="str">
            <v>PENGAKUAN REALISASI PEMBAYARAN ATAS UTANG BELANJA ATAS BEBAN PEGAWAI DAN BEBAN JASA BULAN DESEMBER 2023 YANG YANG BARU DIREALISASI PADA BULAN JANUARI 2024</v>
          </cell>
        </row>
        <row r="82">
          <cell r="F82" t="str">
            <v>PENGAKUAN REALISASI PEMBAYARAN ATAS UTANG BELANJA ATAS BEBAN PEGAWAI DAN BEBAN JASA BULAN DESEMBER 2023 YANG YANG BARU DIREALISASI PADA BULAN JANUARI 2024</v>
          </cell>
        </row>
        <row r="83">
          <cell r="F83" t="str">
            <v>PENGAKUAN REALISASI PEMBAYARAN ATAS UTANG BELANJA ATAS BEBAN PEGAWAI DAN BEBAN JASA BULAN DESEMBER 2023 YANG YANG BARU DIREALISASI PADA BULAN JANUARI 2024</v>
          </cell>
        </row>
        <row r="84">
          <cell r="F84" t="str">
            <v>PENGAKUAN REALISASI PEMBAYARAN ATAS UTANG BELANJA ATAS BEBAN PEGAWAI DAN BEBAN JASA BULAN DESEMBER 2023 YANG YANG BARU DIREALISASI PADA BULAN JANUARI 2024</v>
          </cell>
        </row>
        <row r="85">
          <cell r="F85" t="str">
            <v>PENGAKUAN REALISASI PEMBAYARAN ATAS UTANG BELANJA ATAS BEBAN PEGAWAI DAN BEBAN JASA BULAN DESEMBER 2023 YANG YANG BARU DIREALISASI PADA BULAN JANUARI 2024</v>
          </cell>
        </row>
        <row r="86">
          <cell r="F86" t="str">
            <v>PENGAKUAN REALISASI PEMBAYARAN ATAS UTANG BELANJA ATAS BEBAN PEGAWAI DAN BEBAN JASA BULAN DESEMBER 2023 YANG YANG BARU DIREALISASI PADA BULAN JANUARI 2024</v>
          </cell>
        </row>
        <row r="87">
          <cell r="F87" t="str">
            <v>PENGAKUAN REALISASI PEMBAYARAN ATAS UTANG BELANJA ATAS BEBAN PEGAWAI DAN BEBAN JASA BULAN DESEMBER 2023 YANG YANG BARU DIREALISASI PADA BULAN JANUARI 2024</v>
          </cell>
        </row>
        <row r="88">
          <cell r="F88" t="str">
            <v>PENGAKUAN REALISASI PEMBAYARAN ATAS UTANG BELANJA ATAS BEBAN PEGAWAI DAN BEBAN JASA BULAN DESEMBER 2023 YANG YANG BARU DIREALISASI PADA BULAN JANUARI 2024</v>
          </cell>
        </row>
        <row r="89">
          <cell r="F89" t="str">
            <v>MENCATAT PENGAKUAN PENDAPATAN LO TAHUN 2021  YANG TELAH HABIS MASA SEWANYA DI TAHUN 2022  (KHUSUS SKPD PENGHASIL)</v>
          </cell>
        </row>
        <row r="90">
          <cell r="F90" t="str">
            <v>MENCATAT PENGAKUAN PENDAPATAN LO TAHUN 2021  YANG TELAH HABIS MASA SEWANYA DI TAHUN 2022  (KHUSUS SKPD PENGHASIL)</v>
          </cell>
        </row>
        <row r="91">
          <cell r="A91" t="str">
            <v>CATATAN :</v>
          </cell>
        </row>
        <row r="92">
          <cell r="A92" t="str">
            <v>SUMBER :</v>
          </cell>
        </row>
        <row r="93">
          <cell r="A93">
            <v>5</v>
          </cell>
          <cell r="B93" t="str">
            <v>MENCATAT PENGAKUAN PENDAPATAN LO TAHUN 2022  YANG TELAH HABIS MASA SEWANYA DI TAHUN 2023  (KHUSUS SKPD PENGHASIL)</v>
          </cell>
        </row>
        <row r="94">
          <cell r="A94">
            <v>45107</v>
          </cell>
          <cell r="B94" t="str">
            <v>Pendapatan Diterima Dimuka Retribusi</v>
          </cell>
          <cell r="C94" t="str">
            <v>56.2</v>
          </cell>
          <cell r="D94">
            <v>490052223.75</v>
          </cell>
          <cell r="F94" t="str">
            <v>MENCATAT PENGAKUAN PENDAPATAN LO TAHUN 2022  YANG TELAH HABIS MASA SEWANYA DI TAHUN 2023  (KHUSUS SKPD PENGHASIL)</v>
          </cell>
        </row>
        <row r="95">
          <cell r="A95">
            <v>44926</v>
          </cell>
          <cell r="B95" t="str">
            <v>Pendapatan Retribusi Daerah - LO</v>
          </cell>
          <cell r="C95">
            <v>62</v>
          </cell>
          <cell r="E95">
            <v>490052223.75</v>
          </cell>
          <cell r="F95" t="str">
            <v>MENCATAT PENGAKUAN PENDAPATAN LO TAHUN 2022  YANG TELAH HABIS MASA SEWANYA DI TAHUN 2023  (KHUSUS SKPD PENGHASIL)</v>
          </cell>
        </row>
        <row r="96">
          <cell r="B96" t="str">
            <v>Peralatan dan Mesin</v>
          </cell>
          <cell r="C96">
            <v>27</v>
          </cell>
          <cell r="F96" t="str">
            <v>MENCATAT PENGAKUAN PENDAPATAN LO TAHUN 2022  YANG TELAH HABIS MASA SEWANYA DI TAHUN 2023  (KHUSUS SKPD PENGHASIL)</v>
          </cell>
        </row>
        <row r="97">
          <cell r="B97" t="str">
            <v>Gedung dan Bangunan</v>
          </cell>
          <cell r="C97">
            <v>30</v>
          </cell>
          <cell r="F97" t="str">
            <v>MENCATAT PENGAKUAN PENDAPATAN LO TAHUN 2022  YANG TELAH HABIS MASA SEWANYA DI TAHUN 2023  (KHUSUS SKPD PENGHASIL)</v>
          </cell>
        </row>
        <row r="98">
          <cell r="B98" t="str">
            <v>Jalan, Irigasi dan Jaringan</v>
          </cell>
          <cell r="C98">
            <v>33</v>
          </cell>
          <cell r="F98" t="str">
            <v>MENCATAT PENGAKUAN PENDAPATAN LO TAHUN 2022  YANG TELAH HABIS MASA SEWANYA DI TAHUN 2023  (KHUSUS SKPD PENGHASIL)</v>
          </cell>
        </row>
        <row r="99">
          <cell r="B99" t="str">
            <v>Aset Tetap Lainnya</v>
          </cell>
          <cell r="C99">
            <v>36</v>
          </cell>
          <cell r="F99" t="str">
            <v>MENCATAT PENGAKUAN PENDAPATAN LO TAHUN 2022  YANG TELAH HABIS MASA SEWANYA DI TAHUN 2023  (KHUSUS SKPD PENGHASIL)</v>
          </cell>
        </row>
        <row r="100">
          <cell r="B100" t="str">
            <v>Aset Tak Berwujud</v>
          </cell>
          <cell r="C100">
            <v>47</v>
          </cell>
          <cell r="F100" t="str">
            <v>MENCATAT PENGAKUAN PENDAPATAN LO TAHUN 2022  YANG TELAH HABIS MASA SEWANYA DI TAHUN 2023  (KHUSUS SKPD PENGHASIL)</v>
          </cell>
        </row>
        <row r="101">
          <cell r="B101" t="str">
            <v>RK PPKD</v>
          </cell>
          <cell r="C101" t="str">
            <v>140.1</v>
          </cell>
          <cell r="E101">
            <v>0</v>
          </cell>
          <cell r="F101" t="str">
            <v>MENCATAT PENGAKUAN PENDAPATAN LO TAHUN 2022  YANG TELAH HABIS MASA SEWANYA DI TAHUN 2023  (KHUSUS SKPD PENGHASIL)</v>
          </cell>
        </row>
        <row r="102">
          <cell r="F102" t="str">
            <v>MENCATAT PENGAKUAN PENDAPATAN LO TAHUN 2022  YANG TELAH HABIS MASA SEWANYA DI TAHUN 2023  (KHUSUS SKPD PENGHASIL)</v>
          </cell>
        </row>
        <row r="103">
          <cell r="F103" t="str">
            <v>MENCATAT PENGAKUAN PENDAPATAN LO TAHUN 2022  YANG TELAH HABIS MASA SEWANYA DI TAHUN 2023  (KHUSUS SKPD PENGHASIL)</v>
          </cell>
        </row>
        <row r="104">
          <cell r="F104" t="str">
            <v>MENCATAT PENGAKUAN PENDAPATAN LO TAHUN 2022  YANG TELAH HABIS MASA SEWANYA DI TAHUN 2023  (KHUSUS SKPD PENGHASIL)</v>
          </cell>
        </row>
        <row r="105">
          <cell r="F105" t="str">
            <v>MENCATAT PENGAKUAN PENDAPATAN LO TAHUN 2022  YANG TELAH HABIS MASA SEWANYA DI TAHUN 2023  (KHUSUS SKPD PENGHASIL)</v>
          </cell>
        </row>
        <row r="106">
          <cell r="F106" t="str">
            <v>MENCATAT PENGAKUAN PENDAPATAN LO TAHUN 2022  YANG TELAH HABIS MASA SEWANYA DI TAHUN 2023  (KHUSUS SKPD PENGHASIL)</v>
          </cell>
        </row>
        <row r="107">
          <cell r="F107" t="str">
            <v>PENGAKUAN ASET TETAP DAN ASET TIDAK BERWUJUD DARI BELANJA MODAL APBD 2022</v>
          </cell>
        </row>
        <row r="108">
          <cell r="A108" t="str">
            <v>CATATAN :</v>
          </cell>
        </row>
        <row r="109">
          <cell r="A109" t="str">
            <v>SUMBER :</v>
          </cell>
        </row>
        <row r="110">
          <cell r="A110">
            <v>6</v>
          </cell>
          <cell r="B110" t="str">
            <v>PENGAKUAN ASET TETAP DAN ASET TIDAK BERWUJUD DARI BELANJA MODAL APBD 2023</v>
          </cell>
        </row>
        <row r="111">
          <cell r="A111">
            <v>45107</v>
          </cell>
          <cell r="B111" t="str">
            <v>Tanah</v>
          </cell>
          <cell r="C111">
            <v>26</v>
          </cell>
          <cell r="F111" t="str">
            <v>PENGAKUAN ASET TETAP DAN ASET TIDAK BERWUJUD DARI BELANJA MODAL APBD 2023</v>
          </cell>
        </row>
        <row r="112">
          <cell r="A112">
            <v>44926</v>
          </cell>
          <cell r="B112" t="str">
            <v>Peralatan dan Mesin</v>
          </cell>
          <cell r="C112">
            <v>27</v>
          </cell>
          <cell r="D112">
            <v>31960000</v>
          </cell>
          <cell r="F112" t="str">
            <v>PENGAKUAN ASET TETAP DAN ASET TIDAK BERWUJUD DARI BELANJA MODAL APBD 2023</v>
          </cell>
        </row>
        <row r="113">
          <cell r="B113" t="str">
            <v>Gedung dan Bangunan</v>
          </cell>
          <cell r="C113">
            <v>30</v>
          </cell>
          <cell r="D113">
            <v>106668540</v>
          </cell>
          <cell r="E113">
            <v>0</v>
          </cell>
          <cell r="F113" t="str">
            <v>PENGAKUAN ASET TETAP DAN ASET TIDAK BERWUJUD DARI BELANJA MODAL APBD 2023</v>
          </cell>
        </row>
        <row r="114">
          <cell r="B114" t="str">
            <v>Jalan, Irigasi dan Jaringan</v>
          </cell>
          <cell r="C114">
            <v>33</v>
          </cell>
          <cell r="F114" t="str">
            <v>PENGAKUAN ASET TETAP DAN ASET TIDAK BERWUJUD DARI BELANJA MODAL APBD 2023</v>
          </cell>
        </row>
        <row r="115">
          <cell r="B115" t="str">
            <v>Aset Tetap Lainnya</v>
          </cell>
          <cell r="C115">
            <v>36</v>
          </cell>
          <cell r="F115" t="str">
            <v>PENGAKUAN ASET TETAP DAN ASET TIDAK BERWUJUD DARI BELANJA MODAL APBD 2023</v>
          </cell>
        </row>
        <row r="116">
          <cell r="B116" t="str">
            <v>Aset Tak Berwujud</v>
          </cell>
          <cell r="C116">
            <v>47</v>
          </cell>
          <cell r="F116" t="str">
            <v>PENGAKUAN ASET TETAP DAN ASET TIDAK BERWUJUD DARI BELANJA MODAL APBD 2023</v>
          </cell>
        </row>
        <row r="117">
          <cell r="B117" t="str">
            <v>RK PPKD</v>
          </cell>
          <cell r="C117" t="str">
            <v>140.1</v>
          </cell>
          <cell r="E117">
            <v>138628540</v>
          </cell>
          <cell r="F117" t="str">
            <v>PENGAKUAN ASET TETAP DAN ASET TIDAK BERWUJUD DARI BELANJA MODAL APBD 2023</v>
          </cell>
        </row>
        <row r="118">
          <cell r="F118" t="str">
            <v>PENGAKUAN ASET TETAP DAN ASET TIDAK BERWUJUD DARI BELANJA MODAL APBD 2023</v>
          </cell>
        </row>
        <row r="119">
          <cell r="F119" t="str">
            <v>PENGAKUAN ASET TETAP DAN ASET TIDAK BERWUJUD DARI BELANJA MODAL APBD 2023</v>
          </cell>
        </row>
        <row r="120">
          <cell r="F120" t="str">
            <v>PENGAKUAN ASET TETAP DAN ASET TIDAK BERWUJUD DARI BELANJA MODAL APBD 2023</v>
          </cell>
        </row>
        <row r="121">
          <cell r="F121" t="str">
            <v>PENGAKUAN ASET TETAP DAN ASET TIDAK BERWUJUD DARI BELANJA MODAL APBD 2023</v>
          </cell>
        </row>
        <row r="122">
          <cell r="F122" t="str">
            <v>PENGAKUAN ASET TETAP DAN ASET TIDAK BERWUJUD DARI BELANJA MODAL APBD 2023</v>
          </cell>
        </row>
        <row r="123">
          <cell r="F123" t="str">
            <v>PENGAKUAN ASET TETAP DAN ASET TIDAK BERWUJUD DARI BELANJA MODAL APBD 2023</v>
          </cell>
        </row>
        <row r="124">
          <cell r="F124" t="str">
            <v>MENCATAT PENGAKUAN PENDAPATAN LO TAHUN 2022  YANG TELAH HABIS MASA SEWANYA DI TAHUN 2023  (KHUSUS SKPD PENGHASIL)</v>
          </cell>
        </row>
        <row r="125">
          <cell r="A125" t="str">
            <v>CATATAN :</v>
          </cell>
        </row>
        <row r="126">
          <cell r="A126" t="str">
            <v>SUMBER :</v>
          </cell>
        </row>
        <row r="127">
          <cell r="A127">
            <v>8</v>
          </cell>
          <cell r="B127" t="str">
            <v>PENGAKUAN BEBAN APBD 2023</v>
          </cell>
        </row>
        <row r="128">
          <cell r="A128">
            <v>45107</v>
          </cell>
          <cell r="B128" t="str">
            <v>Beban Pegawai </v>
          </cell>
          <cell r="C128">
            <v>80</v>
          </cell>
          <cell r="D128">
            <v>4981354718</v>
          </cell>
          <cell r="F128" t="str">
            <v>PENGAKUAN BEBAN APBD 2023</v>
          </cell>
        </row>
        <row r="129">
          <cell r="A129">
            <v>44926</v>
          </cell>
          <cell r="B129" t="str">
            <v>Beban Persediaan</v>
          </cell>
          <cell r="C129">
            <v>81</v>
          </cell>
          <cell r="D129">
            <v>1406285493</v>
          </cell>
          <cell r="F129" t="str">
            <v>PENGAKUAN BEBAN APBD 2023</v>
          </cell>
        </row>
        <row r="130">
          <cell r="B130" t="str">
            <v>Beban Jasa</v>
          </cell>
          <cell r="C130">
            <v>82</v>
          </cell>
          <cell r="D130">
            <v>2079427633.64</v>
          </cell>
          <cell r="F130" t="str">
            <v>PENGAKUAN BEBAN APBD 2023</v>
          </cell>
        </row>
        <row r="131">
          <cell r="B131" t="str">
            <v>Beban Pemeliharaan</v>
          </cell>
          <cell r="C131">
            <v>83</v>
          </cell>
          <cell r="D131">
            <v>155354627</v>
          </cell>
          <cell r="F131" t="str">
            <v>PENGAKUAN BEBAN APBD 2023</v>
          </cell>
        </row>
        <row r="132">
          <cell r="B132" t="str">
            <v>Beban Perjalanan Dinas</v>
          </cell>
          <cell r="C132">
            <v>84</v>
          </cell>
          <cell r="D132">
            <v>1003934987</v>
          </cell>
          <cell r="F132" t="str">
            <v>PENGAKUAN BEBAN APBD 2023</v>
          </cell>
        </row>
        <row r="133">
          <cell r="B133" t="str">
            <v>Beban Hibah</v>
          </cell>
          <cell r="C133">
            <v>87</v>
          </cell>
          <cell r="F133" t="str">
            <v>PENGAKUAN BEBAN APBD 2023</v>
          </cell>
        </row>
        <row r="134">
          <cell r="B134" t="str">
            <v>Beban Bantuan Sosial</v>
          </cell>
          <cell r="C134">
            <v>88</v>
          </cell>
          <cell r="F134" t="str">
            <v>PENGAKUAN BEBAN APBD 2023</v>
          </cell>
        </row>
        <row r="135">
          <cell r="B135" t="str">
            <v>Beban Amortisasi</v>
          </cell>
          <cell r="C135">
            <v>90</v>
          </cell>
          <cell r="F135" t="str">
            <v>PENGAKUAN BEBAN APBD 2023</v>
          </cell>
        </row>
        <row r="136">
          <cell r="B136" t="str">
            <v>RK PPKD</v>
          </cell>
          <cell r="C136" t="str">
            <v>140.1</v>
          </cell>
          <cell r="E136">
            <v>9626357458.64</v>
          </cell>
          <cell r="F136" t="str">
            <v>PENGAKUAN BEBAN APBD 2023</v>
          </cell>
        </row>
        <row r="137">
          <cell r="B137" t="str">
            <v>RK PPKD</v>
          </cell>
          <cell r="C137" t="str">
            <v>140.1</v>
          </cell>
          <cell r="E137">
            <v>0</v>
          </cell>
          <cell r="F137" t="str">
            <v>PENGAKUAN BEBAN APBD 2023</v>
          </cell>
        </row>
        <row r="138">
          <cell r="F138" t="str">
            <v>PENGAKUAN BEBAN APBD 2023</v>
          </cell>
        </row>
        <row r="139">
          <cell r="F139" t="str">
            <v>PENGAKUAN BEBAN APBD 2023</v>
          </cell>
        </row>
        <row r="140">
          <cell r="F140" t="str">
            <v>PENGAKUAN BEBAN APBD 2023</v>
          </cell>
        </row>
        <row r="141">
          <cell r="F141" t="str">
            <v>PENGAKUAN BEBAN APBD 2022</v>
          </cell>
        </row>
        <row r="144">
          <cell r="A144" t="str">
            <v>CATATAN :</v>
          </cell>
        </row>
        <row r="145">
          <cell r="A145" t="str">
            <v>SUMBER :</v>
          </cell>
        </row>
        <row r="146">
          <cell r="A146">
            <v>10</v>
          </cell>
          <cell r="B146" t="str">
            <v>PENGHAPUSAN ASET TETAP PERALATAN MESIN BERUPA  KENDARAAN DINAS DAN INVENTARIS</v>
          </cell>
        </row>
        <row r="147">
          <cell r="A147">
            <v>45107</v>
          </cell>
          <cell r="B147" t="str">
            <v>Akumulasi Penyusutan Peralatan dan Mesin</v>
          </cell>
          <cell r="C147">
            <v>28</v>
          </cell>
          <cell r="F147" t="str">
            <v>PENGHAPUSAN ASET TETAP PERALATAN MESIN BERUPA  KENDARAAN DINAS DAN INVENTARIS</v>
          </cell>
        </row>
        <row r="148">
          <cell r="A148">
            <v>44926</v>
          </cell>
          <cell r="B148" t="str">
            <v>Peralatan dan Mesin</v>
          </cell>
          <cell r="C148">
            <v>27</v>
          </cell>
          <cell r="E148">
            <v>0</v>
          </cell>
          <cell r="F148" t="str">
            <v>PENGHAPUSAN ASET TETAP PERALATAN MESIN BERUPA  KENDARAAN DINAS DAN INVENTARIS</v>
          </cell>
        </row>
        <row r="149">
          <cell r="B149" t="str">
            <v>Pendapatan Retribusi Daerah - LO</v>
          </cell>
          <cell r="C149">
            <v>62</v>
          </cell>
          <cell r="E149">
            <v>0</v>
          </cell>
          <cell r="F149" t="str">
            <v>PENGHAPUSAN ASET TETAP PERALATAN MESIN BERUPA  KENDARAAN DINAS DAN INVENTARIS</v>
          </cell>
        </row>
        <row r="150">
          <cell r="F150" t="str">
            <v>PENGHAPUSAN ASET TETAP PERALATAN MESIN BERUPA  KENDARAAN DINAS DAN INVENTARIS</v>
          </cell>
        </row>
        <row r="151">
          <cell r="F151" t="str">
            <v>PENGHAPUSAN ASET TETAP PERALATAN MESIN BERUPA  KENDARAAN DINAS DAN INVENTARIS</v>
          </cell>
        </row>
        <row r="152">
          <cell r="F152" t="str">
            <v>PENGHAPUSAN ASET TETAP PERALATAN MESIN BERUPA  KENDARAAN DINAS DAN INVENTARIS</v>
          </cell>
        </row>
        <row r="153">
          <cell r="F153" t="str">
            <v>PENGHAPUSAN ASET TETAP PERALATAN MESIN BERUPA  KENDARAAN DINAS DAN INVENTARIS</v>
          </cell>
        </row>
        <row r="154">
          <cell r="F154" t="str">
            <v>PENGHAPUSAN ASET TETAP PERALATAN MESIN BERUPA  KENDARAAN DINAS DAN INVENTARIS</v>
          </cell>
        </row>
        <row r="155">
          <cell r="F155" t="str">
            <v>PENGHAPUSAN ASET TETAP PERALATAN MESIN BERUPA  KENDARAAN DINAS DAN INVENTARIS</v>
          </cell>
        </row>
        <row r="156">
          <cell r="F156" t="str">
            <v>PENGHAPUSAN ASET TETAP PERALATAN MESIN BERUPA  KENDARAAN DINAS DAN INVENTARIS</v>
          </cell>
        </row>
        <row r="157">
          <cell r="F157" t="str">
            <v>PENGHAPUSAN ASET TETAP PERALATAN MESIN BERUPA  KENDARAAN DINAS DAN INVENTARIS</v>
          </cell>
        </row>
        <row r="158">
          <cell r="F158" t="str">
            <v>PENGHAPUSAN ASET TETAP PERALATAN MESIN BERUPA  KENDARAAN DINAS DAN INVENTARIS</v>
          </cell>
        </row>
        <row r="159">
          <cell r="F159" t="str">
            <v>PENGHAPUSAN ASET TETAP PERALATAN MESIN BERUPA  KENDARAAN DINAS DAN INVENTARIS</v>
          </cell>
        </row>
        <row r="160">
          <cell r="F160" t="str">
            <v>PENGAKUAN PENDAPATAN RETRIBUSI LO</v>
          </cell>
        </row>
        <row r="162">
          <cell r="A162" t="str">
            <v>CATATAN :</v>
          </cell>
        </row>
        <row r="163">
          <cell r="A163" t="str">
            <v>SUMBER :</v>
          </cell>
        </row>
        <row r="164">
          <cell r="A164">
            <v>11</v>
          </cell>
          <cell r="B164" t="str">
            <v>KOREKSI REALISASI DARI BARANG DAN JASA YANG MEMENUHI PENGAKUAN KAPITALISASI ASET DI TAHUN 2022</v>
          </cell>
        </row>
        <row r="165">
          <cell r="A165">
            <v>45107</v>
          </cell>
          <cell r="B165" t="str">
            <v>Gedung dan Bangunan</v>
          </cell>
          <cell r="C165">
            <v>30</v>
          </cell>
          <cell r="F165" t="str">
            <v>KOREKSI REALISASI DARI BARANG DAN JASA YANG MEMENUHI PENGAKUAN KAPITALISASI ASET DI TAHUN 2022</v>
          </cell>
        </row>
        <row r="166">
          <cell r="A166">
            <v>44926</v>
          </cell>
          <cell r="B166" t="str">
            <v>Beban Jasa</v>
          </cell>
          <cell r="C166">
            <v>82</v>
          </cell>
          <cell r="E166">
            <v>0</v>
          </cell>
          <cell r="F166" t="str">
            <v>KOREKSI REALISASI DARI BARANG DAN JASA YANG MEMENUHI PENGAKUAN KAPITALISASI ASET DI TAHUN 2022</v>
          </cell>
        </row>
        <row r="167">
          <cell r="B167" t="str">
            <v>Peralatan dan Mesin</v>
          </cell>
          <cell r="C167">
            <v>27</v>
          </cell>
          <cell r="E167">
            <v>0</v>
          </cell>
          <cell r="F167" t="str">
            <v>KOREKSI REALISASI DARI BARANG DAN JASA YANG MEMENUHI PENGAKUAN KAPITALISASI ASET DI TAHUN 2022</v>
          </cell>
        </row>
        <row r="168">
          <cell r="F168" t="str">
            <v>KOREKSI REALISASI DARI BARANG DAN JASA YANG MEMENUHI PENGAKUAN KAPITALISASI ASET DI TAHUN 2022</v>
          </cell>
        </row>
        <row r="169">
          <cell r="F169" t="str">
            <v>KOREKSI REALISASI DARI BARANG DAN JASA YANG MEMENUHI PENGAKUAN KAPITALISASI ASET DI TAHUN 2022</v>
          </cell>
        </row>
        <row r="170">
          <cell r="F170" t="str">
            <v>KOREKSI REALISASI DARI BARANG DAN JASA YANG MEMENUHI PENGAKUAN KAPITALISASI ASET DI TAHUN 2022</v>
          </cell>
        </row>
        <row r="171">
          <cell r="F171" t="str">
            <v>KOREKSI REALISASI DARI BARANG DAN JASA YANG MEMENUHI PENGAKUAN KAPITALISASI ASET DI TAHUN 2022</v>
          </cell>
        </row>
        <row r="172">
          <cell r="F172" t="str">
            <v>KOREKSI REALISASI DARI BARANG DAN JASA YANG MEMENUHI PENGAKUAN KAPITALISASI ASET DI TAHUN 2022</v>
          </cell>
        </row>
        <row r="173">
          <cell r="F173" t="str">
            <v>KOREKSI REALISASI DARI BARANG DAN JASA YANG MEMENUHI PENGAKUAN KAPITALISASI ASET DI TAHUN 2022</v>
          </cell>
        </row>
        <row r="174">
          <cell r="F174" t="str">
            <v>KOREKSI REALISASI DARI BARANG DAN JASA YANG MEMENUHI PENGAKUAN KAPITALISASI ASET DI TAHUN 2022</v>
          </cell>
        </row>
        <row r="175">
          <cell r="F175" t="str">
            <v>KOREKSI REALISASI DARI BARANG DAN JASA YANG MEMENUHI PENGAKUAN KAPITALISASI ASET DI TAHUN 2022</v>
          </cell>
        </row>
        <row r="176">
          <cell r="F176" t="str">
            <v>KOREKSI REALISASI DARI BARANG DAN JASA YANG MEMENUHI PENGAKUAN KAPITALISASI ASET DI TAHUN 2022</v>
          </cell>
        </row>
        <row r="177">
          <cell r="F177" t="str">
            <v>KOREKSI REALISASI DARI BARANG DAN JASA YANG MEMENUHI PENGAKUAN KAPITALISASI ASET DI TAHUN 2022</v>
          </cell>
        </row>
        <row r="178">
          <cell r="F178" t="str">
            <v>PENGHAPUSAN ASET TETAP PERALATAN MESIN BERUPA  KENDARAAN DINAS DAN INVENTARIS</v>
          </cell>
        </row>
        <row r="180">
          <cell r="A180" t="str">
            <v>CATATAN :</v>
          </cell>
        </row>
        <row r="181">
          <cell r="A181" t="str">
            <v>SUMBER :</v>
          </cell>
        </row>
        <row r="182">
          <cell r="A182">
            <v>12</v>
          </cell>
          <cell r="B182" t="str">
            <v>KOREKSI ASET LAIN-LAIN KARENA KONDISI BARANG SUDAH RUSAK DI TAHUN 2022</v>
          </cell>
        </row>
        <row r="183">
          <cell r="A183">
            <v>45107</v>
          </cell>
          <cell r="B183" t="str">
            <v>Akumulasi Penyusutan Aset Lain-lain</v>
          </cell>
          <cell r="C183">
            <v>51</v>
          </cell>
          <cell r="F183" t="str">
            <v>KOREKSI ASET LAIN-LAIN KARENA KONDISI BARANG SUDAH RUSAK DI TAHUN 2022</v>
          </cell>
        </row>
        <row r="184">
          <cell r="A184">
            <v>44926</v>
          </cell>
          <cell r="B184" t="str">
            <v>Ekuitas</v>
          </cell>
          <cell r="C184">
            <v>140</v>
          </cell>
          <cell r="F184" t="str">
            <v>KOREKSI ASET LAIN-LAIN KARENA KONDISI BARANG SUDAH RUSAK DI TAHUN 2022</v>
          </cell>
        </row>
        <row r="185">
          <cell r="B185" t="str">
            <v>Aset Lain-Lain</v>
          </cell>
          <cell r="C185">
            <v>50</v>
          </cell>
          <cell r="E185">
            <v>0</v>
          </cell>
          <cell r="F185" t="str">
            <v>KOREKSI ASET LAIN-LAIN KARENA KONDISI BARANG SUDAH RUSAK DI TAHUN 2022</v>
          </cell>
        </row>
        <row r="186">
          <cell r="F186" t="str">
            <v>KOREKSI ASET LAIN-LAIN KARENA KONDISI BARANG SUDAH RUSAK DI TAHUN 2022</v>
          </cell>
        </row>
        <row r="187">
          <cell r="F187" t="str">
            <v>KOREKSI ASET LAIN-LAIN KARENA KONDISI BARANG SUDAH RUSAK DI TAHUN 2022</v>
          </cell>
        </row>
        <row r="188">
          <cell r="F188" t="str">
            <v>KOREKSI ASET LAIN-LAIN KARENA KONDISI BARANG SUDAH RUSAK DI TAHUN 2022</v>
          </cell>
        </row>
        <row r="189">
          <cell r="F189" t="str">
            <v>KOREKSI ASET LAIN-LAIN KARENA KONDISI BARANG SUDAH RUSAK DI TAHUN 2022</v>
          </cell>
        </row>
        <row r="190">
          <cell r="F190" t="str">
            <v>KOREKSI ASET LAIN-LAIN KARENA KONDISI BARANG SUDAH RUSAK DI TAHUN 2022</v>
          </cell>
        </row>
        <row r="191">
          <cell r="F191" t="str">
            <v>KOREKSI ASET LAIN-LAIN KARENA KONDISI BARANG SUDAH RUSAK DI TAHUN 2022</v>
          </cell>
        </row>
        <row r="192">
          <cell r="F192" t="str">
            <v>KOREKSI ASET LAIN-LAIN KARENA KONDISI BARANG SUDAH RUSAK DI TAHUN 2022</v>
          </cell>
        </row>
        <row r="193">
          <cell r="F193" t="str">
            <v>KOREKSI ASET LAIN-LAIN KARENA KONDISI BARANG SUDAH RUSAK DI TAHUN 2022</v>
          </cell>
        </row>
        <row r="194">
          <cell r="F194" t="str">
            <v>KOREKSI ASET LAIN-LAIN KARENA KONDISI BARANG SUDAH RUSAK DI TAHUN 2022</v>
          </cell>
        </row>
        <row r="195">
          <cell r="F195" t="str">
            <v>KOREKSI ASET LAIN-LAIN KARENA KONDISI BARANG SUDAH RUSAK DI TAHUN 2022</v>
          </cell>
        </row>
        <row r="196">
          <cell r="F196" t="str">
            <v>KOREKSI REALISASI DARI BARANG DAN JASA YANG MEMENUHI PENGAKUAN KAPITALISASI ASET DI TAHUN 2022</v>
          </cell>
        </row>
        <row r="198">
          <cell r="A198" t="str">
            <v>CATATAN :</v>
          </cell>
        </row>
        <row r="199">
          <cell r="A199" t="str">
            <v>SUMBER :</v>
          </cell>
        </row>
        <row r="200">
          <cell r="A200">
            <v>13</v>
          </cell>
          <cell r="B200" t="str">
            <v>PENGAKUAN PEMAKAIAN PERSEDIAAN TAHUN LALU (KHUSUS SKPD YANG MEMILIKI PERSEDIAAN TAHUN 2022)</v>
          </cell>
        </row>
        <row r="201">
          <cell r="A201">
            <v>45107</v>
          </cell>
          <cell r="B201" t="str">
            <v>Beban Persediaan</v>
          </cell>
          <cell r="C201">
            <v>81</v>
          </cell>
          <cell r="D201">
            <v>0</v>
          </cell>
          <cell r="F201" t="str">
            <v>PENGAKUAN PEMAKAIAN PERSEDIAAN TAHUN LALU (KHUSUS SKPD YANG MEMILIKI PERSEDIAAN TAHUN 2022)</v>
          </cell>
        </row>
        <row r="202">
          <cell r="A202">
            <v>44926</v>
          </cell>
          <cell r="B202" t="str">
            <v>Persediaan Barang Tak Habis Pakai</v>
          </cell>
          <cell r="C202" t="str">
            <v>20.1</v>
          </cell>
          <cell r="F202" t="str">
            <v>PENGAKUAN PEMAKAIAN PERSEDIAAN TAHUN LALU (KHUSUS SKPD YANG MEMILIKI PERSEDIAAN TAHUN 2022)</v>
          </cell>
        </row>
        <row r="203">
          <cell r="B203" t="str">
            <v>Persediaan Barang Habis Pakai</v>
          </cell>
          <cell r="C203" t="str">
            <v>20.2</v>
          </cell>
          <cell r="F203" t="str">
            <v>PENGAKUAN PEMAKAIAN PERSEDIAAN TAHUN LALU (KHUSUS SKPD YANG MEMILIKI PERSEDIAAN TAHUN 2022)</v>
          </cell>
        </row>
        <row r="204">
          <cell r="B204" t="str">
            <v>Persediaan Barang Bekas Pakai</v>
          </cell>
          <cell r="C204" t="str">
            <v>20.3</v>
          </cell>
          <cell r="E204">
            <v>0</v>
          </cell>
          <cell r="F204" t="str">
            <v>PENGAKUAN PEMAKAIAN PERSEDIAAN TAHUN LALU (KHUSUS SKPD YANG MEMILIKI PERSEDIAAN TAHUN 2022)</v>
          </cell>
        </row>
        <row r="205">
          <cell r="F205" t="str">
            <v>PENGAKUAN PEMAKAIAN PERSEDIAAN TAHUN LALU (KHUSUS SKPD YANG MEMILIKI PERSEDIAAN TAHUN 2022)</v>
          </cell>
        </row>
        <row r="206">
          <cell r="F206" t="str">
            <v>PENGAKUAN PEMAKAIAN PERSEDIAAN TAHUN LALU (KHUSUS SKPD YANG MEMILIKI PERSEDIAAN TAHUN 2022)</v>
          </cell>
        </row>
        <row r="207">
          <cell r="F207" t="str">
            <v>PENGAKUAN PEMAKAIAN PERSEDIAAN TAHUN LALU (KHUSUS SKPD YANG MEMILIKI PERSEDIAAN TAHUN 2022)</v>
          </cell>
        </row>
        <row r="208">
          <cell r="F208" t="str">
            <v>PENGAKUAN PEMAKAIAN PERSEDIAAN TAHUN LALU (KHUSUS SKPD YANG MEMILIKI PERSEDIAAN TAHUN 2022)</v>
          </cell>
        </row>
        <row r="209">
          <cell r="F209" t="str">
            <v>PENGAKUAN PEMAKAIAN PERSEDIAAN TAHUN LALU (KHUSUS SKPD YANG MEMILIKI PERSEDIAAN TAHUN 2022)</v>
          </cell>
        </row>
        <row r="210">
          <cell r="F210" t="str">
            <v>PENGAKUAN PEMAKAIAN PERSEDIAAN TAHUN LALU (KHUSUS SKPD YANG MEMILIKI PERSEDIAAN TAHUN 2022)</v>
          </cell>
        </row>
        <row r="211">
          <cell r="F211" t="str">
            <v>PENGAKUAN PEMAKAIAN PERSEDIAAN TAHUN LALU (KHUSUS SKPD YANG MEMILIKI PERSEDIAAN TAHUN 2022)</v>
          </cell>
        </row>
        <row r="212">
          <cell r="F212" t="str">
            <v>PENGAKUAN PEMAKAIAN PERSEDIAAN TAHUN LALU (KHUSUS SKPD YANG MEMILIKI PERSEDIAAN TAHUN 2022)</v>
          </cell>
        </row>
        <row r="213">
          <cell r="A213" t="str">
            <v>CATATAN :</v>
          </cell>
          <cell r="F213" t="str">
            <v>KOREKSI ASET LAIN-LAIN KARENA KONDISI BARANG SUDAH RUSAK DI TAHUN 2022</v>
          </cell>
        </row>
        <row r="214">
          <cell r="A214" t="str">
            <v>SUMBER :</v>
          </cell>
          <cell r="F214" t="str">
            <v>KOREKSI ASET LAIN-LAIN KARENA KONDISI BARANG SUDAH RUSAK DI TAHUN 2022</v>
          </cell>
        </row>
        <row r="215">
          <cell r="A215">
            <v>14</v>
          </cell>
          <cell r="B215" t="str">
            <v>MUTASI ASET TETAP ANTAR OPD  PERALATAN MESIN DARI BAGIAN UMUM SETDA</v>
          </cell>
        </row>
        <row r="216">
          <cell r="A216">
            <v>45107</v>
          </cell>
          <cell r="B216" t="str">
            <v>Peralatan dan Mesin</v>
          </cell>
          <cell r="C216">
            <v>27</v>
          </cell>
          <cell r="F216" t="str">
            <v>MUTASI ASET TETAP ANTAR OPD  PERALATAN MESIN DARI BAGIAN UMUM SETDA</v>
          </cell>
        </row>
        <row r="217">
          <cell r="A217" t="str">
            <v>CATATAN :</v>
          </cell>
          <cell r="B217" t="str">
            <v>RK PPKD Peralatan Mesin</v>
          </cell>
          <cell r="C217" t="str">
            <v>140.8</v>
          </cell>
          <cell r="E217">
            <v>0</v>
          </cell>
          <cell r="F217" t="str">
            <v>MUTASI ASET TETAP ANTAR OPD  PERALATAN MESIN DARI BAGIAN UMUM SETDA</v>
          </cell>
        </row>
        <row r="218">
          <cell r="A218" t="str">
            <v>SUMBER :</v>
          </cell>
          <cell r="F218" t="str">
            <v>MUTASI ASET TETAP ANTAR OPD  PERALATAN MESIN DARI BAGIAN UMUM SETDA</v>
          </cell>
        </row>
        <row r="219">
          <cell r="A219">
            <v>13</v>
          </cell>
          <cell r="B219" t="str">
            <v>PENGAKUAN PEMAKAIAN PERSEDIAAN TAHUN LALU (KHUSUS SKPD YANG MEMILIKI PERSEDIAAN TAHUN 2022)</v>
          </cell>
          <cell r="F219" t="str">
            <v>MUTASI ASET TETAP ANTAR OPD  PERALATAN MESIN DARI BAGIAN UMUM SETDA</v>
          </cell>
        </row>
        <row r="220">
          <cell r="A220">
            <v>44926</v>
          </cell>
          <cell r="B220" t="str">
            <v>Beban Persediaan</v>
          </cell>
          <cell r="C220">
            <v>81</v>
          </cell>
          <cell r="D220">
            <v>0</v>
          </cell>
          <cell r="F220" t="str">
            <v>MUTASI ASET TETAP ANTAR OPD  PERALATAN MESIN DARI BAGIAN UMUM SETDA</v>
          </cell>
        </row>
        <row r="221">
          <cell r="B221" t="str">
            <v>Persediaan Barang Tak Habis Pakai</v>
          </cell>
          <cell r="C221" t="str">
            <v>20.1</v>
          </cell>
          <cell r="F221" t="str">
            <v>MUTASI ASET TETAP ANTAR OPD  PERALATAN MESIN DARI BAGIAN UMUM SETDA</v>
          </cell>
        </row>
        <row r="222">
          <cell r="B222" t="str">
            <v>Persediaan Barang Habis Pakai</v>
          </cell>
          <cell r="C222" t="str">
            <v>20.2</v>
          </cell>
          <cell r="F222" t="str">
            <v>MUTASI ASET TETAP ANTAR OPD  PERALATAN MESIN DARI BAGIAN UMUM SETDA</v>
          </cell>
        </row>
        <row r="223">
          <cell r="B223" t="str">
            <v>Persediaan Barang Bekas Pakai</v>
          </cell>
          <cell r="C223" t="str">
            <v>20.3</v>
          </cell>
          <cell r="F223" t="str">
            <v>MUTASI ASET TETAP ANTAR OPD  PERALATAN MESIN DARI BAGIAN UMUM SETDA</v>
          </cell>
        </row>
        <row r="224">
          <cell r="A224" t="str">
            <v>CATATAN :</v>
          </cell>
          <cell r="F224" t="str">
            <v>PENGAKUAN PEMAKAIAN PERSEDIAAN TAHUN LALU (KHUSUS SKPD YANG MEMILIKI PERSEDIAAN TAHUN 2022)</v>
          </cell>
        </row>
        <row r="225">
          <cell r="A225" t="str">
            <v>SUMBER :</v>
          </cell>
          <cell r="F225" t="str">
            <v>PENGAKUAN PEMAKAIAN PERSEDIAAN TAHUN LALU (KHUSUS SKPD YANG MEMILIKI PERSEDIAAN TAHUN 2022)</v>
          </cell>
        </row>
        <row r="226">
          <cell r="A226">
            <v>15</v>
          </cell>
          <cell r="B226" t="str">
            <v>PENYESUAIAN ASET EKSTRACOMPT  YANG TIDAK MEMENUHI KAPITALISASI ASET DI TAHUN 2022</v>
          </cell>
          <cell r="F226" t="str">
            <v>PENGAKUAN PEMAKAIAN PERSEDIAAN TAHUN LALU (KHUSUS SKPD YANG MEMILIKI PERSEDIAAN TAHUN 2022)</v>
          </cell>
        </row>
        <row r="227">
          <cell r="A227">
            <v>45107</v>
          </cell>
          <cell r="B227" t="str">
            <v>Beban Lain-Lain</v>
          </cell>
          <cell r="C227">
            <v>93</v>
          </cell>
          <cell r="F227" t="str">
            <v>PENYESUAIAN ASET EKSTRACOMPT  YANG TIDAK MEMENUHI KAPITALISASI ASET DI TAHUN 2022</v>
          </cell>
        </row>
        <row r="228">
          <cell r="B228" t="str">
            <v>Peralatan dan Mesin</v>
          </cell>
          <cell r="C228">
            <v>27</v>
          </cell>
          <cell r="E228">
            <v>0</v>
          </cell>
          <cell r="F228" t="str">
            <v>PENYESUAIAN ASET EKSTRACOMPT  YANG TIDAK MEMENUHI KAPITALISASI ASET DI TAHUN 2022</v>
          </cell>
        </row>
        <row r="229">
          <cell r="F229" t="str">
            <v>PENYESUAIAN ASET EKSTRACOMPT  YANG TIDAK MEMENUHI KAPITALISASI ASET DI TAHUN 2022</v>
          </cell>
        </row>
        <row r="230">
          <cell r="F230" t="str">
            <v>PENYESUAIAN ASET EKSTRACOMPT  YANG TIDAK MEMENUHI KAPITALISASI ASET DI TAHUN 2022</v>
          </cell>
        </row>
        <row r="231">
          <cell r="F231" t="str">
            <v>PENYESUAIAN ASET EKSTRACOMPT  YANG TIDAK MEMENUHI KAPITALISASI ASET DI TAHUN 2022</v>
          </cell>
        </row>
        <row r="232">
          <cell r="A232" t="str">
            <v>CATATAN :</v>
          </cell>
          <cell r="F232" t="str">
            <v>PENYESUAIAN ASET EKSTRACOMPT  YANG TIDAK MEMENUHI KAPITALISASI ASET DI TAHUN 2022</v>
          </cell>
        </row>
        <row r="233">
          <cell r="A233" t="str">
            <v>SUMBER :</v>
          </cell>
          <cell r="F233" t="str">
            <v>PENYESUAIAN ASET EKSTRACOMPT  YANG TIDAK MEMENUHI KAPITALISASI ASET DI TAHUN 2022</v>
          </cell>
        </row>
        <row r="234">
          <cell r="A234">
            <v>14</v>
          </cell>
          <cell r="B234" t="str">
            <v>MUTASI ASET TETAP ANTAR OPD  PERALATAN MESIN DARI BAGIAN UMUM SETDA</v>
          </cell>
          <cell r="F234" t="str">
            <v>PENYESUAIAN ASET EKSTRACOMPT  YANG TIDAK MEMENUHI KAPITALISASI ASET DI TAHUN 2022</v>
          </cell>
        </row>
        <row r="235">
          <cell r="A235">
            <v>44926</v>
          </cell>
          <cell r="B235" t="str">
            <v>Peralatan dan Mesin</v>
          </cell>
          <cell r="C235">
            <v>27</v>
          </cell>
          <cell r="F235" t="str">
            <v>MUTASI ASET TETAP ANTAR OPD  PERALATAN MESIN DARI BAGIAN UMUM SETDA</v>
          </cell>
        </row>
        <row r="236">
          <cell r="B236" t="str">
            <v>RK PPKD Peralatan Mesin</v>
          </cell>
          <cell r="C236" t="str">
            <v>140.8</v>
          </cell>
          <cell r="E236">
            <v>0</v>
          </cell>
          <cell r="F236" t="str">
            <v>MUTASI ASET TETAP ANTAR OPD  PERALATAN MESIN DARI BAGIAN UMUM SETDA</v>
          </cell>
        </row>
        <row r="237">
          <cell r="F237" t="str">
            <v>MUTASI ASET TETAP ANTAR OPD  PERALATAN MESIN DARI BAGIAN UMUM SETDA</v>
          </cell>
        </row>
        <row r="238">
          <cell r="A238" t="str">
            <v>CATATAN :</v>
          </cell>
          <cell r="F238" t="str">
            <v>MUTASI ASET TETAP ANTAR OPD  PERALATAN MESIN DARI BAGIAN UMUM SETDA</v>
          </cell>
        </row>
        <row r="239">
          <cell r="A239" t="str">
            <v>SUMBER :</v>
          </cell>
          <cell r="F239" t="str">
            <v>MUTASI ASET TETAP ANTAR OPD  PERALATAN MESIN DARI BAGIAN UMUM SETDA</v>
          </cell>
        </row>
        <row r="240">
          <cell r="A240">
            <v>16</v>
          </cell>
          <cell r="B240" t="str">
            <v>MUTASI ANTAR KIB DARI KIB C KE KIB B TAHUN 2022</v>
          </cell>
          <cell r="F240" t="str">
            <v>MUTASI ASET TETAP ANTAR OPD  PERALATAN MESIN DARI BAGIAN UMUM SETDA</v>
          </cell>
        </row>
        <row r="241">
          <cell r="A241">
            <v>45107</v>
          </cell>
          <cell r="B241" t="str">
            <v>Peralatan dan Mesin</v>
          </cell>
          <cell r="C241">
            <v>27</v>
          </cell>
          <cell r="F241" t="str">
            <v>MUTASI ANTAR KIB DARI KIB C KE KIB B TAHUN 2022</v>
          </cell>
        </row>
        <row r="242">
          <cell r="B242" t="str">
            <v>Gedung dan Bangunan</v>
          </cell>
          <cell r="C242">
            <v>30</v>
          </cell>
          <cell r="E242">
            <v>0</v>
          </cell>
          <cell r="F242" t="str">
            <v>MUTASI ANTAR KIB DARI KIB C KE KIB B TAHUN 2022</v>
          </cell>
        </row>
        <row r="243">
          <cell r="A243" t="str">
            <v>CATATAN :</v>
          </cell>
          <cell r="F243" t="str">
            <v>MUTASI ANTAR KIB DARI KIB C KE KIB B TAHUN 2022</v>
          </cell>
        </row>
        <row r="244">
          <cell r="A244" t="str">
            <v>SUMBER :</v>
          </cell>
          <cell r="F244" t="str">
            <v>MUTASI ANTAR KIB DARI KIB C KE KIB B TAHUN 2022</v>
          </cell>
        </row>
        <row r="245">
          <cell r="A245">
            <v>15</v>
          </cell>
          <cell r="B245" t="str">
            <v>PENYESUAIAN ASET EKSTRACOMPT  YANG TIDAK MEMENUHI KAPITALISASI ASET DI TAHUN 2022</v>
          </cell>
          <cell r="F245" t="str">
            <v>MUTASI ANTAR KIB DARI KIB C KE KIB B TAHUN 2022</v>
          </cell>
        </row>
        <row r="246">
          <cell r="A246">
            <v>44926</v>
          </cell>
          <cell r="B246" t="str">
            <v>Beban Lain-Lain</v>
          </cell>
          <cell r="C246">
            <v>93</v>
          </cell>
          <cell r="F246" t="str">
            <v>MUTASI ANTAR KIB DARI KIB C KE KIB B TAHUN 2022</v>
          </cell>
        </row>
        <row r="247">
          <cell r="B247" t="str">
            <v>Peralatan dan Mesin</v>
          </cell>
          <cell r="C247">
            <v>27</v>
          </cell>
          <cell r="E247">
            <v>0</v>
          </cell>
          <cell r="F247" t="str">
            <v>MUTASI ANTAR KIB DARI KIB C KE KIB B TAHUN 2022</v>
          </cell>
        </row>
        <row r="248">
          <cell r="F248" t="str">
            <v>MUTASI ANTAR KIB DARI KIB C KE KIB B TAHUN 2022</v>
          </cell>
        </row>
        <row r="249">
          <cell r="F249" t="str">
            <v>PENYESUAIAN ASET EKSTRACOMPT  YANG TIDAK MEMENUHI KAPITALISASI ASET DI TAHUN 2022</v>
          </cell>
        </row>
        <row r="250">
          <cell r="F250" t="str">
            <v>PENYESUAIAN ASET EKSTRACOMPT  YANG TIDAK MEMENUHI KAPITALISASI ASET DI TAHUN 2022</v>
          </cell>
        </row>
        <row r="251">
          <cell r="F251" t="str">
            <v>PENYESUAIAN ASET EKSTRACOMPT  YANG TIDAK MEMENUHI KAPITALISASI ASET DI TAHUN 2022</v>
          </cell>
        </row>
        <row r="252">
          <cell r="F252" t="str">
            <v>PENYESUAIAN ASET EKSTRACOMPT  YANG TIDAK MEMENUHI KAPITALISASI ASET DI TAHUN 2022</v>
          </cell>
        </row>
        <row r="253">
          <cell r="A253" t="str">
            <v>CATATAN :</v>
          </cell>
          <cell r="F253" t="str">
            <v>PENYESUAIAN ASET EKSTRACOMPT  YANG TIDAK MEMENUHI KAPITALISASI ASET DI TAHUN 2022</v>
          </cell>
        </row>
        <row r="254">
          <cell r="A254" t="str">
            <v>SUMBER :</v>
          </cell>
        </row>
        <row r="255">
          <cell r="A255">
            <v>17</v>
          </cell>
          <cell r="B255" t="str">
            <v>MENCATAT PENYESUAIAN MUTASI TAMBAH ASET TETAP GEDUNG DAN BANGUNAN DARI TK KUNTUM MEKAR DINAS PENDIDIKAN TAHUN 2022</v>
          </cell>
        </row>
        <row r="256">
          <cell r="A256">
            <v>45107</v>
          </cell>
          <cell r="B256" t="str">
            <v>Gedung dan Bangunan</v>
          </cell>
          <cell r="C256">
            <v>30</v>
          </cell>
          <cell r="F256" t="str">
            <v>MENCATAT PENYESUAIAN MUTASI TAMBAH ASET TETAP GEDUNG DAN BANGUNAN DARI TK KUNTUM MEKAR DINAS PENDIDIKAN TAHUN 2022</v>
          </cell>
        </row>
        <row r="257">
          <cell r="A257" t="str">
            <v>CATATAN :</v>
          </cell>
          <cell r="B257" t="str">
            <v>RK PPKD Gedung Bangunan</v>
          </cell>
          <cell r="C257" t="str">
            <v>140.9</v>
          </cell>
          <cell r="E257">
            <v>0</v>
          </cell>
          <cell r="F257" t="str">
            <v>MENCATAT PENYESUAIAN MUTASI TAMBAH ASET TETAP GEDUNG DAN BANGUNAN DARI TK KUNTUM MEKAR DINAS PENDIDIKAN TAHUN 2022</v>
          </cell>
        </row>
        <row r="258">
          <cell r="A258" t="str">
            <v>SUMBER :</v>
          </cell>
          <cell r="F258" t="str">
            <v>MENCATAT PENYESUAIAN MUTASI TAMBAH ASET TETAP GEDUNG DAN BANGUNAN DARI TK KUNTUM MEKAR DINAS PENDIDIKAN TAHUN 2022</v>
          </cell>
        </row>
        <row r="259">
          <cell r="A259">
            <v>16</v>
          </cell>
          <cell r="B259" t="str">
            <v>MUTASI ANTAR KIB DARI KIB C KE KIB B TAHUN 2022</v>
          </cell>
          <cell r="F259" t="str">
            <v>MENCATAT PENYESUAIAN MUTASI TAMBAH ASET TETAP GEDUNG DAN BANGUNAN DARI TK KUNTUM MEKAR DINAS PENDIDIKAN TAHUN 2022</v>
          </cell>
        </row>
        <row r="260">
          <cell r="A260">
            <v>44926</v>
          </cell>
          <cell r="B260" t="str">
            <v>Peralatan dan Mesin</v>
          </cell>
          <cell r="C260">
            <v>27</v>
          </cell>
          <cell r="F260" t="str">
            <v>MENCATAT PENYESUAIAN MUTASI TAMBAH ASET TETAP GEDUNG DAN BANGUNAN DARI TK KUNTUM MEKAR DINAS PENDIDIKAN TAHUN 2022</v>
          </cell>
        </row>
        <row r="261">
          <cell r="B261" t="str">
            <v>Gedung dan Bangunan</v>
          </cell>
          <cell r="C261">
            <v>30</v>
          </cell>
          <cell r="E261">
            <v>0</v>
          </cell>
          <cell r="F261" t="str">
            <v>MENCATAT PENYESUAIAN MUTASI TAMBAH ASET TETAP GEDUNG DAN BANGUNAN DARI TK KUNTUM MEKAR DINAS PENDIDIKAN TAHUN 2022</v>
          </cell>
        </row>
        <row r="262">
          <cell r="F262" t="str">
            <v>MENCATAT PENYESUAIAN MUTASI TAMBAH ASET TETAP GEDUNG DAN BANGUNAN DARI TK KUNTUM MEKAR DINAS PENDIDIKAN TAHUN 2022</v>
          </cell>
        </row>
        <row r="263">
          <cell r="F263" t="str">
            <v>MENCATAT PENYESUAIAN MUTASI TAMBAH ASET TETAP GEDUNG DAN BANGUNAN DARI TK KUNTUM MEKAR DINAS PENDIDIKAN TAHUN 2022</v>
          </cell>
        </row>
        <row r="264">
          <cell r="F264" t="str">
            <v>MUTASI ANTAR KIB DARI KIB C KE KIB B TAHUN 2022</v>
          </cell>
        </row>
        <row r="265">
          <cell r="F265" t="str">
            <v>MUTASI ANTAR KIB DARI KIB C KE KIB B TAHUN 2022</v>
          </cell>
        </row>
        <row r="266">
          <cell r="F266" t="str">
            <v>MUTASI ANTAR KIB DARI KIB C KE KIB B TAHUN 2022</v>
          </cell>
        </row>
        <row r="267">
          <cell r="F267" t="str">
            <v>MUTASI ANTAR KIB DARI KIB C KE KIB B TAHUN 2022</v>
          </cell>
        </row>
        <row r="268">
          <cell r="A268" t="str">
            <v>CATATAN :</v>
          </cell>
        </row>
        <row r="269">
          <cell r="A269" t="str">
            <v>SUMBER :</v>
          </cell>
        </row>
        <row r="270">
          <cell r="A270">
            <v>18</v>
          </cell>
          <cell r="B270" t="str">
            <v>REKLASIFIKASI ANTAR ASET TETAP TAHUN 2022</v>
          </cell>
        </row>
        <row r="271">
          <cell r="A271">
            <v>45107</v>
          </cell>
          <cell r="B271" t="str">
            <v>Jalan, Irigasi dan Jaringan</v>
          </cell>
          <cell r="C271">
            <v>33</v>
          </cell>
          <cell r="F271" t="str">
            <v>REKLASIFIKASI ANTAR ASET TETAP TAHUN 2022</v>
          </cell>
        </row>
        <row r="272">
          <cell r="A272" t="str">
            <v>CATATAN :</v>
          </cell>
          <cell r="B272" t="str">
            <v>Gedung dan Bangunan</v>
          </cell>
          <cell r="C272">
            <v>30</v>
          </cell>
          <cell r="E272">
            <v>0</v>
          </cell>
          <cell r="F272" t="str">
            <v>REKLASIFIKASI ANTAR ASET TETAP TAHUN 2022</v>
          </cell>
        </row>
        <row r="273">
          <cell r="A273" t="str">
            <v>SUMBER :</v>
          </cell>
          <cell r="F273" t="str">
            <v>REKLASIFIKASI ANTAR ASET TETAP TAHUN 2022</v>
          </cell>
        </row>
        <row r="274">
          <cell r="A274">
            <v>17</v>
          </cell>
          <cell r="B274" t="str">
            <v>MENCATAT PENYESUAIAN MUTASI TAMBAH ASET TETAP GEDUNG DAN BANGUNAN DARI TK KUNTUM MEKAR DINAS PENDIDIKAN TAHUN 2022</v>
          </cell>
          <cell r="F274" t="str">
            <v>REKLASIFIKASI ANTAR ASET TETAP TAHUN 2022</v>
          </cell>
        </row>
        <row r="275">
          <cell r="A275">
            <v>44926</v>
          </cell>
          <cell r="B275" t="str">
            <v>Gedung dan Bangunan</v>
          </cell>
          <cell r="C275">
            <v>30</v>
          </cell>
          <cell r="F275" t="str">
            <v>REKLASIFIKASI ANTAR ASET TETAP TAHUN 2022</v>
          </cell>
        </row>
        <row r="276">
          <cell r="B276" t="str">
            <v>RK PPKD Gedung Bangunan</v>
          </cell>
          <cell r="C276" t="str">
            <v>140.9</v>
          </cell>
          <cell r="E276">
            <v>0</v>
          </cell>
          <cell r="F276" t="str">
            <v>REKLASIFIKASI ANTAR ASET TETAP TAHUN 2022</v>
          </cell>
        </row>
        <row r="277">
          <cell r="F277" t="str">
            <v>REKLASIFIKASI ANTAR ASET TETAP TAHUN 2022</v>
          </cell>
        </row>
        <row r="278">
          <cell r="F278" t="str">
            <v>REKLASIFIKASI ANTAR ASET TETAP TAHUN 2022</v>
          </cell>
        </row>
        <row r="279">
          <cell r="F279" t="str">
            <v>MENCATAT PENYESUAIAN MUTASI TAMBAH ASET TETAP GEDUNG DAN BANGUNAN DARI TK KUNTUM MEKAR DINAS PENDIDIKAN TAHUN 2022</v>
          </cell>
        </row>
        <row r="280">
          <cell r="F280" t="str">
            <v>MENCATAT PENYESUAIAN MUTASI TAMBAH ASET TETAP GEDUNG DAN BANGUNAN DARI TK KUNTUM MEKAR DINAS PENDIDIKAN TAHUN 2022</v>
          </cell>
        </row>
        <row r="281">
          <cell r="F281" t="str">
            <v>MENCATAT PENYESUAIAN MUTASI TAMBAH ASET TETAP GEDUNG DAN BANGUNAN DARI TK KUNTUM MEKAR DINAS PENDIDIKAN TAHUN 2022</v>
          </cell>
        </row>
        <row r="282">
          <cell r="F282" t="str">
            <v>MENCATAT PENYESUAIAN MUTASI TAMBAH ASET TETAP GEDUNG DAN BANGUNAN DARI TK KUNTUM MEKAR DINAS PENDIDIKAN TAHUN 2022</v>
          </cell>
        </row>
        <row r="283">
          <cell r="A283" t="str">
            <v>CATATAN :</v>
          </cell>
        </row>
        <row r="284">
          <cell r="A284" t="str">
            <v>SUMBER :</v>
          </cell>
        </row>
        <row r="285">
          <cell r="A285">
            <v>19</v>
          </cell>
          <cell r="B285" t="str">
            <v>REKLASIFIKASI ANTAR ASET TETAP TAHUN 2022</v>
          </cell>
        </row>
        <row r="286">
          <cell r="A286">
            <v>45107</v>
          </cell>
          <cell r="B286" t="str">
            <v>Konstruksi dalam Pengerjaan</v>
          </cell>
          <cell r="C286">
            <v>39</v>
          </cell>
          <cell r="F286" t="str">
            <v>REKLASIFIKASI ANTAR ASET TETAP TAHUN 2022</v>
          </cell>
        </row>
        <row r="287">
          <cell r="A287" t="str">
            <v>CATATAN :</v>
          </cell>
          <cell r="B287" t="str">
            <v>Gedung dan Bangunan</v>
          </cell>
          <cell r="C287">
            <v>30</v>
          </cell>
          <cell r="E287">
            <v>0</v>
          </cell>
          <cell r="F287" t="str">
            <v>REKLASIFIKASI ANTAR ASET TETAP TAHUN 2022</v>
          </cell>
        </row>
        <row r="288">
          <cell r="A288" t="str">
            <v>SUMBER :</v>
          </cell>
          <cell r="F288" t="str">
            <v>REKLASIFIKASI ANTAR ASET TETAP TAHUN 2022</v>
          </cell>
        </row>
        <row r="289">
          <cell r="A289">
            <v>18</v>
          </cell>
          <cell r="B289" t="str">
            <v>REKLASIFIKASI ANTAR ASET TETAP TAHUN 2022</v>
          </cell>
          <cell r="F289" t="str">
            <v>REKLASIFIKASI ANTAR ASET TETAP TAHUN 2022</v>
          </cell>
        </row>
        <row r="290">
          <cell r="A290">
            <v>44926</v>
          </cell>
          <cell r="B290" t="str">
            <v>Jalan, Irigasi dan Jaringan</v>
          </cell>
          <cell r="C290">
            <v>33</v>
          </cell>
          <cell r="F290" t="str">
            <v>REKLASIFIKASI ANTAR ASET TETAP TAHUN 2022</v>
          </cell>
        </row>
        <row r="291">
          <cell r="B291" t="str">
            <v>Gedung dan Bangunan</v>
          </cell>
          <cell r="C291">
            <v>30</v>
          </cell>
          <cell r="E291">
            <v>0</v>
          </cell>
          <cell r="F291" t="str">
            <v>REKLASIFIKASI ANTAR ASET TETAP TAHUN 2022</v>
          </cell>
        </row>
        <row r="292">
          <cell r="F292" t="str">
            <v>REKLASIFIKASI ANTAR ASET TETAP TAHUN 2022</v>
          </cell>
        </row>
        <row r="293">
          <cell r="F293" t="str">
            <v>REKLASIFIKASI ANTAR ASET TETAP TAHUN 2022</v>
          </cell>
        </row>
        <row r="294">
          <cell r="F294" t="str">
            <v>REKLASIFIKASI ANTAR ASET TETAP TAHUN 2022</v>
          </cell>
        </row>
        <row r="295">
          <cell r="F295" t="str">
            <v>REKLASIFIKASI ANTAR ASET TETAP TAHUN 2022</v>
          </cell>
        </row>
        <row r="296">
          <cell r="F296" t="str">
            <v>REKLASIFIKASI ANTAR ASET TETAP TAHUN 2022</v>
          </cell>
        </row>
        <row r="297">
          <cell r="F297" t="str">
            <v>REKLASIFIKASI ANTAR ASET TETAP TAHUN 2022</v>
          </cell>
        </row>
        <row r="298">
          <cell r="A298" t="str">
            <v>CATATAN :</v>
          </cell>
        </row>
        <row r="299">
          <cell r="A299" t="str">
            <v>SUMBER :</v>
          </cell>
        </row>
        <row r="300">
          <cell r="A300">
            <v>20</v>
          </cell>
          <cell r="B300" t="str">
            <v>MENCATAT BEBAN PENYUSUTAN ASET TETAP PERALATAN MESIN TH 2022</v>
          </cell>
        </row>
        <row r="301">
          <cell r="A301">
            <v>45107</v>
          </cell>
          <cell r="B301" t="str">
            <v>Beban Penyusutan Peralatan dan Mesin</v>
          </cell>
          <cell r="C301" t="str">
            <v>89.1</v>
          </cell>
          <cell r="F301" t="str">
            <v>MENCATAT BEBAN PENYUSUTAN ASET TETAP PERALATAN MESIN TH 2022</v>
          </cell>
        </row>
        <row r="302">
          <cell r="A302" t="str">
            <v>CATATAN :</v>
          </cell>
          <cell r="B302" t="str">
            <v>Akumulasi Penyusutan Peralatan dan Mesin</v>
          </cell>
          <cell r="C302">
            <v>28</v>
          </cell>
          <cell r="E302">
            <v>0</v>
          </cell>
          <cell r="F302" t="str">
            <v>MENCATAT BEBAN PENYUSUTAN ASET TETAP PERALATAN MESIN TH 2022</v>
          </cell>
        </row>
        <row r="303">
          <cell r="A303" t="str">
            <v>SUMBER :</v>
          </cell>
          <cell r="F303" t="str">
            <v>MENCATAT BEBAN PENYUSUTAN ASET TETAP PERALATAN MESIN TH 2022</v>
          </cell>
        </row>
        <row r="304">
          <cell r="A304">
            <v>19</v>
          </cell>
          <cell r="B304" t="str">
            <v>REKLASIFIKASI ANTAR ASET TETAP TAHUN 2022</v>
          </cell>
          <cell r="F304" t="str">
            <v>MENCATAT BEBAN PENYUSUTAN ASET TETAP PERALATAN MESIN TH 2022</v>
          </cell>
        </row>
        <row r="305">
          <cell r="A305">
            <v>44926</v>
          </cell>
          <cell r="B305" t="str">
            <v>Konstruksi dalam Pengerjaan</v>
          </cell>
          <cell r="C305">
            <v>39</v>
          </cell>
          <cell r="F305" t="str">
            <v>MENCATAT BEBAN PENYUSUTAN ASET TETAP PERALATAN MESIN TH 2022</v>
          </cell>
        </row>
        <row r="306">
          <cell r="B306" t="str">
            <v>Gedung dan Bangunan</v>
          </cell>
          <cell r="C306">
            <v>30</v>
          </cell>
          <cell r="E306">
            <v>0</v>
          </cell>
          <cell r="F306" t="str">
            <v>MENCATAT BEBAN PENYUSUTAN ASET TETAP PERALATAN MESIN TH 2022</v>
          </cell>
        </row>
        <row r="307">
          <cell r="F307" t="str">
            <v>MENCATAT BEBAN PENYUSUTAN ASET TETAP PERALATAN MESIN TH 2022</v>
          </cell>
        </row>
        <row r="308">
          <cell r="F308" t="str">
            <v>MENCATAT BEBAN PENYUSUTAN ASET TETAP PERALATAN MESIN TH 2022</v>
          </cell>
        </row>
        <row r="309">
          <cell r="F309" t="str">
            <v>REKLASIFIKASI ANTAR ASET TETAP TAHUN 2022</v>
          </cell>
        </row>
        <row r="310">
          <cell r="F310" t="str">
            <v>REKLASIFIKASI ANTAR ASET TETAP TAHUN 2022</v>
          </cell>
        </row>
        <row r="311">
          <cell r="F311" t="str">
            <v>REKLASIFIKASI ANTAR ASET TETAP TAHUN 2022</v>
          </cell>
        </row>
        <row r="312">
          <cell r="F312" t="str">
            <v>REKLASIFIKASI ANTAR ASET TETAP TAHUN 2022</v>
          </cell>
        </row>
        <row r="313">
          <cell r="A313" t="str">
            <v>CATATAN :</v>
          </cell>
        </row>
        <row r="314">
          <cell r="A314" t="str">
            <v>SUMBER :</v>
          </cell>
        </row>
        <row r="315">
          <cell r="A315">
            <v>21</v>
          </cell>
          <cell r="B315" t="str">
            <v>MENCATAT BEBAN PENYUSUTAN ASET TETAP JALAN, IRIGASI DAN JARINGAN TH 2022</v>
          </cell>
        </row>
        <row r="316">
          <cell r="B316" t="str">
            <v>Beban Penyusutan Gedung dan Bangunan</v>
          </cell>
          <cell r="C316" t="str">
            <v>89.2</v>
          </cell>
          <cell r="F316" t="str">
            <v>MENCATAT BEBAN PENYUSUTAN ASET TETAP JALAN, IRIGASI DAN JARINGAN TH 2022</v>
          </cell>
        </row>
        <row r="317">
          <cell r="A317" t="str">
            <v>CATATAN :</v>
          </cell>
          <cell r="B317" t="str">
            <v>Akumulasi Penyusutan Gedung dan Bangunan</v>
          </cell>
          <cell r="C317">
            <v>31</v>
          </cell>
          <cell r="E317">
            <v>0</v>
          </cell>
          <cell r="F317" t="str">
            <v>MENCATAT BEBAN PENYUSUTAN ASET TETAP JALAN, IRIGASI DAN JARINGAN TH 2022</v>
          </cell>
        </row>
        <row r="318">
          <cell r="A318" t="str">
            <v>SUMBER :</v>
          </cell>
          <cell r="F318" t="str">
            <v>MENCATAT BEBAN PENYUSUTAN ASET TETAP JALAN, IRIGASI DAN JARINGAN TH 2022</v>
          </cell>
        </row>
        <row r="319">
          <cell r="A319">
            <v>20</v>
          </cell>
          <cell r="B319" t="str">
            <v>MENCATAT BEBAN PENYUSUTAN ASET TETAP PERALATAN MESIN TH 2022</v>
          </cell>
          <cell r="F319" t="str">
            <v>MENCATAT BEBAN PENYUSUTAN ASET TETAP JALAN, IRIGASI DAN JARINGAN TH 2022</v>
          </cell>
        </row>
        <row r="320">
          <cell r="A320">
            <v>44926</v>
          </cell>
          <cell r="B320" t="str">
            <v>Beban Penyusutan Peralatan dan Mesin</v>
          </cell>
          <cell r="C320" t="str">
            <v>89.1</v>
          </cell>
          <cell r="F320" t="str">
            <v>MENCATAT BEBAN PENYUSUTAN ASET TETAP JALAN, IRIGASI DAN JARINGAN TH 2022</v>
          </cell>
        </row>
        <row r="321">
          <cell r="B321" t="str">
            <v>Akumulasi Penyusutan Peralatan dan Mesin</v>
          </cell>
          <cell r="C321">
            <v>28</v>
          </cell>
          <cell r="E321">
            <v>0</v>
          </cell>
          <cell r="F321" t="str">
            <v>MENCATAT BEBAN PENYUSUTAN ASET TETAP JALAN, IRIGASI DAN JARINGAN TH 2022</v>
          </cell>
        </row>
        <row r="322">
          <cell r="F322" t="str">
            <v>MENCATAT BEBAN PENYUSUTAN ASET TETAP JALAN, IRIGASI DAN JARINGAN TH 2022</v>
          </cell>
        </row>
        <row r="323">
          <cell r="F323" t="str">
            <v>MENCATAT BEBAN PENYUSUTAN ASET TETAP JALAN, IRIGASI DAN JARINGAN TH 2022</v>
          </cell>
        </row>
        <row r="324">
          <cell r="F324" t="str">
            <v>MENCATAT BEBAN PENYUSUTAN ASET TETAP PERALATAN MESIN TH 2022</v>
          </cell>
        </row>
        <row r="325">
          <cell r="F325" t="str">
            <v>MENCATAT BEBAN PENYUSUTAN ASET TETAP PERALATAN MESIN TH 2022</v>
          </cell>
        </row>
        <row r="326">
          <cell r="F326" t="str">
            <v>MENCATAT BEBAN PENYUSUTAN ASET TETAP PERALATAN MESIN TH 2022</v>
          </cell>
        </row>
        <row r="327">
          <cell r="F327" t="str">
            <v>MENCATAT BEBAN PENYUSUTAN ASET TETAP PERALATAN MESIN TH 2022</v>
          </cell>
        </row>
        <row r="328">
          <cell r="A328" t="str">
            <v>CATATAN :</v>
          </cell>
        </row>
        <row r="329">
          <cell r="A329" t="str">
            <v>SUMBER :</v>
          </cell>
        </row>
        <row r="330">
          <cell r="A330">
            <v>22</v>
          </cell>
          <cell r="B330" t="str">
            <v>PENGAKUAN SALDO KAS BENDAHARA PENGELUARAN</v>
          </cell>
        </row>
        <row r="331">
          <cell r="B331" t="str">
            <v>Kas di Bendahara Pengeluaran</v>
          </cell>
          <cell r="C331">
            <v>3</v>
          </cell>
          <cell r="D331">
            <v>675520600</v>
          </cell>
          <cell r="F331" t="str">
            <v>PENGAKUAN SALDO KAS BENDAHARA PENGELUARAN</v>
          </cell>
        </row>
        <row r="332">
          <cell r="A332" t="str">
            <v>CATATAN :</v>
          </cell>
          <cell r="B332" t="str">
            <v>RK PPKD</v>
          </cell>
          <cell r="C332" t="str">
            <v>140.1</v>
          </cell>
          <cell r="E332">
            <v>675520600</v>
          </cell>
          <cell r="F332" t="str">
            <v>PENGAKUAN SALDO KAS BENDAHARA PENGELUARAN</v>
          </cell>
        </row>
        <row r="333">
          <cell r="A333" t="str">
            <v>SUMBER :</v>
          </cell>
          <cell r="F333" t="str">
            <v>PENGAKUAN SALDO KAS BENDAHARA PENGELUARAN</v>
          </cell>
        </row>
        <row r="334">
          <cell r="A334">
            <v>21</v>
          </cell>
          <cell r="B334" t="str">
            <v>MENCATAT BEBAN PENYUSUTAN ASET TETAP JALAN, IRIGASI DAN JARINGAN TH 2022</v>
          </cell>
          <cell r="F334" t="str">
            <v>PENGAKUAN SALDO KAS BENDAHARA PENGELUARAN</v>
          </cell>
        </row>
        <row r="335">
          <cell r="B335" t="str">
            <v>Beban Penyusutan Gedung dan Bangunan</v>
          </cell>
          <cell r="C335" t="str">
            <v>89.2</v>
          </cell>
          <cell r="F335" t="str">
            <v>PENGAKUAN SALDO KAS BENDAHARA PENGELUARAN</v>
          </cell>
        </row>
        <row r="336">
          <cell r="B336" t="str">
            <v>Akumulasi Penyusutan Gedung dan Bangunan</v>
          </cell>
          <cell r="C336">
            <v>31</v>
          </cell>
          <cell r="E336">
            <v>0</v>
          </cell>
          <cell r="F336" t="str">
            <v>PENGAKUAN SALDO KAS BENDAHARA PENGELUARAN</v>
          </cell>
        </row>
        <row r="337">
          <cell r="F337" t="str">
            <v>PENGAKUAN SALDO KAS BENDAHARA PENGELUARAN</v>
          </cell>
        </row>
        <row r="338">
          <cell r="F338" t="str">
            <v>PENGAKUAN SALDO KAS BENDAHARA PENGELUARAN</v>
          </cell>
        </row>
        <row r="339">
          <cell r="F339" t="str">
            <v>MENCATAT BEBAN PENYUSUTAN ASET TETAP JALAN, IRIGASI DAN JARINGAN TH 2022</v>
          </cell>
        </row>
        <row r="340">
          <cell r="F340" t="str">
            <v>MENCATAT BEBAN PENYUSUTAN ASET TETAP JALAN, IRIGASI DAN JARINGAN TH 2022</v>
          </cell>
        </row>
        <row r="341">
          <cell r="F341" t="str">
            <v>MENCATAT BEBAN PENYUSUTAN ASET TETAP JALAN, IRIGASI DAN JARINGAN TH 2022</v>
          </cell>
        </row>
        <row r="342">
          <cell r="F342" t="str">
            <v>MENCATAT BEBAN PENYUSUTAN ASET TETAP JALAN, IRIGASI DAN JARINGAN TH 2022</v>
          </cell>
        </row>
        <row r="343">
          <cell r="A343" t="str">
            <v>CATATAN :</v>
          </cell>
          <cell r="B343" t="str">
            <v>Mencatat transaksi akhir tahun dimana GU yang belum diGukan kembali, sehingga masih dicatat sebesar nilai UP (atau GU terakhir)+TU yang belum d nihilkan</v>
          </cell>
        </row>
        <row r="344">
          <cell r="A344" t="str">
            <v>SUMBER :</v>
          </cell>
        </row>
        <row r="345">
          <cell r="A345">
            <v>24</v>
          </cell>
          <cell r="B345" t="str">
            <v>KOREKSI BPK ATAS PENGAKUAN UTANG BELANJA ATAS BEBAN LISTRIK TELP DAN AIR UNTUK TAGIHAN BULAN DESEMBER TAHUN 2022 YANG DIBAYAR DI BULAN JANUARI TAHUN 2023</v>
          </cell>
        </row>
        <row r="346">
          <cell r="A346">
            <v>45107</v>
          </cell>
          <cell r="B346" t="str">
            <v>Beban Jasa</v>
          </cell>
          <cell r="C346">
            <v>82</v>
          </cell>
          <cell r="F346" t="str">
            <v>KOREKSI BPK ATAS PENGAKUAN UTANG BELANJA ATAS BEBAN LISTRIK TELP DAN AIR UNTUK TAGIHAN BULAN DESEMBER TAHUN 2022 YANG DIBAYAR DI BULAN JANUARI TAHUN 2023</v>
          </cell>
        </row>
        <row r="347">
          <cell r="A347" t="str">
            <v>CATATAN :</v>
          </cell>
          <cell r="B347" t="str">
            <v>Utang Belanja Jasa</v>
          </cell>
          <cell r="C347">
            <v>58</v>
          </cell>
          <cell r="E347">
            <v>0</v>
          </cell>
          <cell r="F347" t="str">
            <v>KOREKSI BPK ATAS PENGAKUAN UTANG BELANJA ATAS BEBAN LISTRIK TELP DAN AIR UNTUK TAGIHAN BULAN DESEMBER TAHUN 2022 YANG DIBAYAR DI BULAN JANUARI TAHUN 2023</v>
          </cell>
        </row>
        <row r="348">
          <cell r="A348" t="str">
            <v>SUMBER :</v>
          </cell>
          <cell r="F348" t="str">
            <v>KOREKSI BPK ATAS PENGAKUAN UTANG BELANJA ATAS BEBAN LISTRIK TELP DAN AIR UNTUK TAGIHAN BULAN DESEMBER TAHUN 2022 YANG DIBAYAR DI BULAN JANUARI TAHUN 2023</v>
          </cell>
        </row>
        <row r="349">
          <cell r="A349">
            <v>22</v>
          </cell>
          <cell r="B349" t="str">
            <v>MENCATAT BEBAN PENYUSUTAN ASET TETAP GEDUNG DAN BANGUNAN TH 2022</v>
          </cell>
          <cell r="F349" t="str">
            <v>KOREKSI BPK ATAS PENGAKUAN UTANG BELANJA ATAS BEBAN LISTRIK TELP DAN AIR UNTUK TAGIHAN BULAN DESEMBER TAHUN 2022 YANG DIBAYAR DI BULAN JANUARI TAHUN 2023</v>
          </cell>
        </row>
        <row r="350">
          <cell r="B350" t="str">
            <v>Beban Penyusutan Jalan, Irigasi dan Jaringan</v>
          </cell>
          <cell r="C350" t="str">
            <v>89.3</v>
          </cell>
          <cell r="F350" t="str">
            <v>KOREKSI BPK ATAS PENGAKUAN UTANG BELANJA ATAS BEBAN LISTRIK TELP DAN AIR UNTUK TAGIHAN BULAN DESEMBER TAHUN 2022 YANG DIBAYAR DI BULAN JANUARI TAHUN 2023</v>
          </cell>
        </row>
        <row r="351">
          <cell r="B351" t="str">
            <v>Akumulasi Penyusutan Jalan, Irigasi dan Jaringan</v>
          </cell>
          <cell r="C351">
            <v>34</v>
          </cell>
          <cell r="E351">
            <v>0</v>
          </cell>
          <cell r="F351" t="str">
            <v>KOREKSI BPK ATAS PENGAKUAN UTANG BELANJA ATAS BEBAN LISTRIK TELP DAN AIR UNTUK TAGIHAN BULAN DESEMBER TAHUN 2022 YANG DIBAYAR DI BULAN JANUARI TAHUN 2023</v>
          </cell>
        </row>
        <row r="352">
          <cell r="F352" t="str">
            <v>KOREKSI BPK ATAS PENGAKUAN UTANG BELANJA ATAS BEBAN LISTRIK TELP DAN AIR UNTUK TAGIHAN BULAN DESEMBER TAHUN 2022 YANG DIBAYAR DI BULAN JANUARI TAHUN 2023</v>
          </cell>
        </row>
        <row r="353">
          <cell r="A353" t="str">
            <v>CATATAN :</v>
          </cell>
          <cell r="F353" t="str">
            <v>MENCATAT BEBAN PENYUSUTAN ASET TETAP GEDUNG DAN BANGUNAN TH 2022</v>
          </cell>
        </row>
        <row r="354">
          <cell r="A354" t="str">
            <v>SUMBER :</v>
          </cell>
          <cell r="F354" t="str">
            <v>MENCATAT BEBAN PENYUSUTAN ASET TETAP GEDUNG DAN BANGUNAN TH 2022</v>
          </cell>
        </row>
        <row r="355">
          <cell r="A355">
            <v>24</v>
          </cell>
          <cell r="B355" t="str">
            <v>MENCATAT ASET PERALATAN MESIN PADA KECAMATAN MANGUHARJO LEBIH SAJI AKUMULASI KARENA KOREKSI HITUNG APLIKASI SEBESAR RP1,00.</v>
          </cell>
          <cell r="F355" t="str">
            <v>MENCATAT BEBAN PENYUSUTAN ASET TETAP GEDUNG DAN BANGUNAN TH 2022</v>
          </cell>
        </row>
        <row r="356">
          <cell r="A356">
            <v>45107</v>
          </cell>
          <cell r="B356" t="str">
            <v>Akumulasi Penyusutan Peralatan dan Mesin</v>
          </cell>
          <cell r="C356">
            <v>28</v>
          </cell>
          <cell r="F356" t="str">
            <v>MENCATAT ASET PERALATAN MESIN PADA KECAMATAN MANGUHARJO LEBIH SAJI AKUMULASI KARENA KOREKSI HITUNG APLIKASI SEBESAR RP1,00.</v>
          </cell>
        </row>
        <row r="357">
          <cell r="B357" t="str">
            <v>Beban Penyusutan Peralatan dan Mesin</v>
          </cell>
          <cell r="C357" t="str">
            <v>89.1</v>
          </cell>
          <cell r="E357">
            <v>0</v>
          </cell>
          <cell r="F357" t="str">
            <v>MENCATAT ASET PERALATAN MESIN PADA KECAMATAN MANGUHARJO LEBIH SAJI AKUMULASI KARENA KOREKSI HITUNG APLIKASI SEBESAR RP1,00.</v>
          </cell>
        </row>
        <row r="358">
          <cell r="F358" t="str">
            <v>MENCATAT ASET PERALATAN MESIN PADA KECAMATAN MANGUHARJO LEBIH SAJI AKUMULASI KARENA KOREKSI HITUNG APLIKASI SEBESAR RP1,00.</v>
          </cell>
        </row>
        <row r="359">
          <cell r="B359" t="str">
            <v>Ekuitas</v>
          </cell>
          <cell r="C359">
            <v>140</v>
          </cell>
          <cell r="F359" t="str">
            <v>MENCATAT ASET PERALATAN MESIN PADA KECAMATAN MANGUHARJO LEBIH SAJI AKUMULASI KARENA KOREKSI HITUNG APLIKASI SEBESAR RP1,00.</v>
          </cell>
        </row>
        <row r="360">
          <cell r="B360" t="str">
            <v>Akumulasi Penyusutan Peralatan dan Mesin</v>
          </cell>
          <cell r="C360">
            <v>28</v>
          </cell>
          <cell r="E360">
            <v>0</v>
          </cell>
          <cell r="F360" t="str">
            <v>MENCATAT ASET PERALATAN MESIN PADA KECAMATAN MANGUHARJO LEBIH SAJI AKUMULASI KARENA KOREKSI HITUNG APLIKASI SEBESAR RP1,00.</v>
          </cell>
        </row>
        <row r="361">
          <cell r="F361" t="str">
            <v>MENCATAT ASET PERALATAN MESIN PADA KECAMATAN MANGUHARJO LEBIH SAJI AKUMULASI KARENA KOREKSI HITUNG APLIKASI SEBESAR RP1,00.</v>
          </cell>
        </row>
        <row r="362">
          <cell r="A362" t="str">
            <v>CATATAN :</v>
          </cell>
          <cell r="F362" t="str">
            <v>MENCATAT ASET PERALATAN MESIN PADA KECAMATAN MANGUHARJO LEBIH SAJI AKUMULASI KARENA KOREKSI HITUNG APLIKASI SEBESAR RP1,00.</v>
          </cell>
        </row>
        <row r="363">
          <cell r="A363" t="str">
            <v>CATATAN :</v>
          </cell>
        </row>
        <row r="364">
          <cell r="A364" t="str">
            <v>SUMBER :</v>
          </cell>
        </row>
        <row r="365">
          <cell r="A365">
            <v>24</v>
          </cell>
          <cell r="B365" t="str">
            <v>ASET GEDUNG DAN BANGUNAN PADA KECAMATAN MANGUHARJO KURANG SAJI BEBAN KARENA MASA MANFAAT BERLEBIH SEBESAR RP1.180.800,00</v>
          </cell>
        </row>
        <row r="366">
          <cell r="A366">
            <v>45107</v>
          </cell>
          <cell r="B366" t="str">
            <v>Beban Penyusutan Gedung dan Bangunan</v>
          </cell>
          <cell r="C366" t="str">
            <v>89.2</v>
          </cell>
          <cell r="F366" t="str">
            <v>ASET GEDUNG DAN BANGUNAN PADA KECAMATAN MANGUHARJO KURANG SAJI BEBAN KARENA MASA MANFAAT BERLEBIH SEBESAR RP1.180.800,00</v>
          </cell>
        </row>
        <row r="367">
          <cell r="B367" t="str">
            <v>Akumulasi Penyusutan Gedung dan Bangunan</v>
          </cell>
          <cell r="C367">
            <v>31</v>
          </cell>
          <cell r="E367">
            <v>0</v>
          </cell>
          <cell r="F367" t="str">
            <v>ASET GEDUNG DAN BANGUNAN PADA KECAMATAN MANGUHARJO KURANG SAJI BEBAN KARENA MASA MANFAAT BERLEBIH SEBESAR RP1.180.800,00</v>
          </cell>
        </row>
        <row r="368">
          <cell r="A368">
            <v>24</v>
          </cell>
          <cell r="B368" t="str">
            <v>KURANG SAJI AKUMULASI KARENA MASA MANFAAT BERLEBIH SEBESAR RP924.956,00 DAN KURANG SAJI AKUMULASI KARENA KOREKSI HITUNG APLIKASI RP20,00</v>
          </cell>
          <cell r="F368" t="str">
            <v>KOREKSI BPK ATAS PENGAKUAN UTANG BELANJA ATAS BEBAN LISTRIK TELP DAN AIR UNTUK TAGIHAN BULAN DESEMBER TAHUN 2022 YANG DIBAYAR DI BULAN JANUARI TAHUN 2023</v>
          </cell>
        </row>
        <row r="369">
          <cell r="A369">
            <v>45107</v>
          </cell>
          <cell r="B369" t="str">
            <v>Ekuitas</v>
          </cell>
          <cell r="C369">
            <v>140</v>
          </cell>
          <cell r="F369" t="str">
            <v>KURANG SAJI AKUMULASI KARENA MASA MANFAAT BERLEBIH SEBESAR RP924.956,00 DAN KURANG SAJI AKUMULASI KARENA KOREKSI HITUNG APLIKASI RP20,00</v>
          </cell>
        </row>
        <row r="370">
          <cell r="B370" t="str">
            <v>Akumulasi Penyusutan Gedung dan Bangunan</v>
          </cell>
          <cell r="C370">
            <v>31</v>
          </cell>
          <cell r="E370">
            <v>0</v>
          </cell>
          <cell r="F370" t="str">
            <v>KURANG SAJI AKUMULASI KARENA MASA MANFAAT BERLEBIH SEBESAR RP924.956,00 DAN KURANG SAJI AKUMULASI KARENA KOREKSI HITUNG APLIKASI RP20,00</v>
          </cell>
        </row>
        <row r="371">
          <cell r="F371" t="str">
            <v>KURANG SAJI AKUMULASI KARENA MASA MANFAAT BERLEBIH SEBESAR RP924.956,00 DAN KURANG SAJI AKUMULASI KARENA KOREKSI HITUNG APLIKASI RP20,00</v>
          </cell>
        </row>
        <row r="372">
          <cell r="F372" t="str">
            <v>KURANG SAJI AKUMULASI KARENA MASA MANFAAT BERLEBIH SEBESAR RP924.956,00 DAN KURANG SAJI AKUMULASI KARENA KOREKSI HITUNG APLIKASI RP20,00</v>
          </cell>
        </row>
        <row r="373">
          <cell r="A373" t="str">
            <v>CATATAN :</v>
          </cell>
        </row>
        <row r="374">
          <cell r="A374" t="str">
            <v>SUMBER :</v>
          </cell>
        </row>
        <row r="375">
          <cell r="A375">
            <v>24</v>
          </cell>
          <cell r="B375" t="str">
            <v>ASET JALAN, JARINGAN DAN IRIGASI  LEBIH SAJI KARENA HITUNG APLIKASI SEBESAR RP99,00</v>
          </cell>
        </row>
        <row r="376">
          <cell r="A376">
            <v>45107</v>
          </cell>
          <cell r="B376" t="str">
            <v>Beban Penyusutan Jalan, Irigasi dan Jaringan</v>
          </cell>
          <cell r="C376" t="str">
            <v>89.3</v>
          </cell>
          <cell r="F376" t="str">
            <v>ASET JALAN, JARINGAN DAN IRIGASI  LEBIH SAJI KARENA HITUNG APLIKASI SEBESAR RP99,00</v>
          </cell>
        </row>
        <row r="377">
          <cell r="B377" t="str">
            <v>Akumulasi Penyusutan Jalan, Irigasi dan Jaringan</v>
          </cell>
          <cell r="C377">
            <v>34</v>
          </cell>
          <cell r="E377">
            <v>0</v>
          </cell>
          <cell r="F377" t="str">
            <v>ASET JALAN, JARINGAN DAN IRIGASI  LEBIH SAJI KARENA HITUNG APLIKASI SEBESAR RP99,00</v>
          </cell>
        </row>
        <row r="378">
          <cell r="F378" t="str">
            <v>ASET JALAN, JARINGAN DAN IRIGASI  LEBIH SAJI KARENA HITUNG APLIKASI SEBESAR RP99,00</v>
          </cell>
        </row>
        <row r="379">
          <cell r="B379" t="str">
            <v>Akumulasi Penyusutan Jalan, Irigasi dan Jaringan</v>
          </cell>
          <cell r="C379">
            <v>34</v>
          </cell>
          <cell r="F379" t="str">
            <v>ASET JALAN, JARINGAN DAN IRIGASI  LEBIH SAJI KARENA HITUNG APLIKASI SEBESAR RP99,00</v>
          </cell>
        </row>
        <row r="380">
          <cell r="B380" t="str">
            <v>Ekuitas</v>
          </cell>
          <cell r="C380">
            <v>140</v>
          </cell>
          <cell r="E380">
            <v>0</v>
          </cell>
          <cell r="F380" t="str">
            <v>ASET JALAN, JARINGAN DAN IRIGASI  LEBIH SAJI KARENA HITUNG APLIKASI SEBESAR RP99,00</v>
          </cell>
        </row>
        <row r="381">
          <cell r="F381" t="str">
            <v>ASET JALAN, JARINGAN DAN IRIGASI  LEBIH SAJI KARENA HITUNG APLIKASI SEBESAR RP99,00</v>
          </cell>
        </row>
        <row r="382">
          <cell r="F382" t="str">
            <v>ASET JALAN, JARINGAN DAN IRIGASI  LEBIH SAJI KARENA HITUNG APLIKASI SEBESAR RP99,00</v>
          </cell>
        </row>
        <row r="383">
          <cell r="A383" t="str">
            <v>CATATAN :</v>
          </cell>
        </row>
        <row r="384">
          <cell r="A384" t="str">
            <v>SUMBER :</v>
          </cell>
        </row>
        <row r="385">
          <cell r="A385">
            <v>24</v>
          </cell>
          <cell r="B385" t="str">
            <v>ASET GEDUNG DAN BANGUNAN PADA KECAMATAN MANGUHARJO KURANG SAJI BEBAN KARENA MASA MANFAAT BERLEBIH SEBESAR RP1.180.800,00</v>
          </cell>
        </row>
        <row r="386">
          <cell r="A386">
            <v>44926</v>
          </cell>
          <cell r="B386" t="str">
            <v>Beban Penyusutan Gedung dan Bangunan</v>
          </cell>
          <cell r="C386" t="str">
            <v>89.2</v>
          </cell>
          <cell r="F386" t="str">
            <v>ASET GEDUNG DAN BANGUNAN PADA KECAMATAN MANGUHARJO KURANG SAJI BEBAN KARENA MASA MANFAAT BERLEBIH SEBESAR RP1.180.800,00</v>
          </cell>
        </row>
        <row r="387">
          <cell r="B387" t="str">
            <v>Akumulasi Penyusutan Gedung dan Bangunan</v>
          </cell>
          <cell r="C387">
            <v>31</v>
          </cell>
          <cell r="E387">
            <v>0</v>
          </cell>
          <cell r="F387" t="str">
            <v>ASET GEDUNG DAN BANGUNAN PADA KECAMATAN MANGUHARJO KURANG SAJI BEBAN KARENA MASA MANFAAT BERLEBIH SEBESAR RP1.180.800,00</v>
          </cell>
        </row>
        <row r="388">
          <cell r="A388">
            <v>24</v>
          </cell>
          <cell r="B388" t="str">
            <v>KURANG SAJI AKUMULASI KARENA MASA MANFAAT BERLEBIH SEBESAR RP924.956,00 DAN KURANG SAJI AKUMULASI KARENA KOREKSI HITUNG APLIKASI RP20,00</v>
          </cell>
        </row>
        <row r="389">
          <cell r="A389">
            <v>44926</v>
          </cell>
          <cell r="B389" t="str">
            <v>Ekuitas</v>
          </cell>
          <cell r="C389">
            <v>140</v>
          </cell>
          <cell r="F389" t="str">
            <v>KURANG SAJI AKUMULASI KARENA MASA MANFAAT BERLEBIH SEBESAR RP924.956,00 DAN KURANG SAJI AKUMULASI KARENA KOREKSI HITUNG APLIKASI RP20,00</v>
          </cell>
        </row>
        <row r="390">
          <cell r="B390" t="str">
            <v>Akumulasi Penyusutan Gedung dan Bangunan</v>
          </cell>
          <cell r="C390">
            <v>31</v>
          </cell>
          <cell r="E390">
            <v>0</v>
          </cell>
          <cell r="F390" t="str">
            <v>KURANG SAJI AKUMULASI KARENA MASA MANFAAT BERLEBIH SEBESAR RP924.956,00 DAN KURANG SAJI AKUMULASI KARENA KOREKSI HITUNG APLIKASI RP20,00</v>
          </cell>
        </row>
        <row r="391">
          <cell r="F391" t="str">
            <v>KURANG SAJI AKUMULASI KARENA MASA MANFAAT BERLEBIH SEBESAR RP924.956,00 DAN KURANG SAJI AKUMULASI KARENA KOREKSI HITUNG APLIKASI RP20,00</v>
          </cell>
        </row>
        <row r="392">
          <cell r="F392" t="str">
            <v>KURANG SAJI AKUMULASI KARENA MASA MANFAAT BERLEBIH SEBESAR RP924.956,00 DAN KURANG SAJI AKUMULASI KARENA KOREKSI HITUNG APLIKASI RP20,00</v>
          </cell>
        </row>
        <row r="393">
          <cell r="A393" t="str">
            <v>CATATAN :</v>
          </cell>
        </row>
        <row r="394">
          <cell r="A394" t="str">
            <v>SUMBER :</v>
          </cell>
        </row>
        <row r="395">
          <cell r="A395">
            <v>24</v>
          </cell>
          <cell r="B395" t="str">
            <v>ASET JALAN, JARINGAN DAN IRIGASI  LEBIH SAJI KARENA HITUNG APLIKASI SEBESAR RP99,00</v>
          </cell>
        </row>
        <row r="396">
          <cell r="A396">
            <v>44926</v>
          </cell>
          <cell r="B396" t="str">
            <v>Beban Penyusutan Jalan, Irigasi dan Jaringan</v>
          </cell>
          <cell r="C396" t="str">
            <v>89.3</v>
          </cell>
          <cell r="F396" t="str">
            <v>ASET JALAN, JARINGAN DAN IRIGASI  LEBIH SAJI KARENA HITUNG APLIKASI SEBESAR RP99,00</v>
          </cell>
        </row>
        <row r="397">
          <cell r="B397" t="str">
            <v>Akumulasi Penyusutan Jalan, Irigasi dan Jaringan</v>
          </cell>
          <cell r="C397">
            <v>34</v>
          </cell>
          <cell r="E397">
            <v>0</v>
          </cell>
          <cell r="F397" t="str">
            <v>ASET JALAN, JARINGAN DAN IRIGASI  LEBIH SAJI KARENA HITUNG APLIKASI SEBESAR RP99,00</v>
          </cell>
        </row>
        <row r="398">
          <cell r="F398" t="str">
            <v>ASET JALAN, JARINGAN DAN IRIGASI  LEBIH SAJI KARENA HITUNG APLIKASI SEBESAR RP99,00</v>
          </cell>
        </row>
        <row r="399">
          <cell r="B399" t="str">
            <v>Akumulasi Penyusutan Jalan, Irigasi dan Jaringan</v>
          </cell>
          <cell r="C399">
            <v>34</v>
          </cell>
          <cell r="F399" t="str">
            <v>ASET JALAN, JARINGAN DAN IRIGASI  LEBIH SAJI KARENA HITUNG APLIKASI SEBESAR RP99,00</v>
          </cell>
        </row>
        <row r="400">
          <cell r="B400" t="str">
            <v>Ekuitas</v>
          </cell>
          <cell r="C400">
            <v>140</v>
          </cell>
          <cell r="E400">
            <v>0</v>
          </cell>
          <cell r="F400" t="str">
            <v>ASET JALAN, JARINGAN DAN IRIGASI  LEBIH SAJI KARENA HITUNG APLIKASI SEBESAR RP99,00</v>
          </cell>
        </row>
        <row r="401">
          <cell r="F401" t="str">
            <v>ASET JALAN, JARINGAN DAN IRIGASI  LEBIH SAJI KARENA HITUNG APLIKASI SEBESAR RP99,00</v>
          </cell>
        </row>
        <row r="402">
          <cell r="F402" t="str">
            <v>ASET JALAN, JARINGAN DAN IRIGASI  LEBIH SAJI KARENA HITUNG APLIKASI SEBESAR RP99,00</v>
          </cell>
        </row>
        <row r="403">
          <cell r="A403" t="str">
            <v>CATATAN :</v>
          </cell>
        </row>
        <row r="404">
          <cell r="A404" t="str">
            <v>SUMBER :</v>
          </cell>
        </row>
        <row r="795">
          <cell r="D795">
            <v>0</v>
          </cell>
        </row>
        <row r="796">
          <cell r="D796">
            <v>0</v>
          </cell>
        </row>
        <row r="800">
          <cell r="D800">
            <v>31960000</v>
          </cell>
        </row>
        <row r="815">
          <cell r="D815">
            <v>0</v>
          </cell>
        </row>
        <row r="816">
          <cell r="D816">
            <v>0</v>
          </cell>
        </row>
        <row r="820">
          <cell r="D8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15"/>
  <sheetViews>
    <sheetView zoomScale="90" zoomScaleNormal="90" workbookViewId="0" topLeftCell="A1">
      <selection activeCell="K7" sqref="K7"/>
    </sheetView>
  </sheetViews>
  <sheetFormatPr defaultColWidth="8.88671875" defaultRowHeight="15"/>
  <cols>
    <col min="1" max="1" width="1.4375" style="34" customWidth="1"/>
    <col min="2" max="2" width="4.10546875" style="34" customWidth="1"/>
    <col min="3" max="3" width="1.2265625" style="34" customWidth="1"/>
    <col min="4" max="4" width="26.88671875" style="34" customWidth="1"/>
    <col min="5" max="5" width="9.88671875" style="34" customWidth="1"/>
    <col min="6" max="6" width="22.4453125" style="262" customWidth="1"/>
    <col min="7" max="7" width="22.6640625" style="262" customWidth="1"/>
    <col min="8" max="8" width="11.21484375" style="302" customWidth="1"/>
    <col min="9" max="9" width="21.88671875" style="262" customWidth="1"/>
    <col min="10" max="10" width="17.88671875" style="303" bestFit="1" customWidth="1"/>
    <col min="11" max="11" width="16.5546875" style="2" bestFit="1" customWidth="1"/>
    <col min="12" max="12" width="8.88671875" style="2" bestFit="1" customWidth="1"/>
    <col min="13" max="16384" width="8.88671875" style="2" customWidth="1"/>
  </cols>
  <sheetData>
    <row r="1" spans="1:9" ht="9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4.75" customHeight="1">
      <c r="A2" s="6"/>
      <c r="B2" s="6"/>
      <c r="C2" s="6"/>
      <c r="D2" s="6"/>
      <c r="E2" s="6"/>
      <c r="F2" s="6"/>
      <c r="G2" s="6"/>
      <c r="H2" s="6"/>
      <c r="I2" s="6"/>
    </row>
    <row r="3" spans="1:9" ht="24.75" customHeight="1">
      <c r="A3" s="6"/>
      <c r="B3" s="6"/>
      <c r="C3" s="6"/>
      <c r="D3" s="6"/>
      <c r="E3" s="6"/>
      <c r="F3" s="6"/>
      <c r="G3" s="6"/>
      <c r="H3" s="6"/>
      <c r="I3" s="6"/>
    </row>
    <row r="4" spans="1:9" ht="24.75" customHeight="1">
      <c r="A4" s="6"/>
      <c r="B4" s="6"/>
      <c r="C4" s="6"/>
      <c r="D4" s="6"/>
      <c r="E4" s="6"/>
      <c r="F4" s="6"/>
      <c r="G4" s="6"/>
      <c r="H4" s="6"/>
      <c r="I4" s="6"/>
    </row>
    <row r="5" spans="1:9" ht="24.75" customHeight="1">
      <c r="A5" s="6"/>
      <c r="B5" s="6"/>
      <c r="C5" s="6"/>
      <c r="D5" s="6"/>
      <c r="E5" s="6"/>
      <c r="F5" s="6"/>
      <c r="G5" s="6"/>
      <c r="H5" s="6"/>
      <c r="I5" s="6"/>
    </row>
    <row r="6" spans="1:9" ht="24.75" customHeight="1">
      <c r="A6" s="513" t="s">
        <v>0</v>
      </c>
      <c r="B6" s="513"/>
      <c r="C6" s="513"/>
      <c r="D6" s="513"/>
      <c r="E6" s="513"/>
      <c r="F6" s="513"/>
      <c r="G6" s="513"/>
      <c r="H6" s="513"/>
      <c r="I6" s="513"/>
    </row>
    <row r="7" spans="1:9" ht="24.75" customHeight="1">
      <c r="A7" s="513" t="s">
        <v>1</v>
      </c>
      <c r="B7" s="513"/>
      <c r="C7" s="513"/>
      <c r="D7" s="513"/>
      <c r="E7" s="513"/>
      <c r="F7" s="513"/>
      <c r="G7" s="513"/>
      <c r="H7" s="513"/>
      <c r="I7" s="513"/>
    </row>
    <row r="8" spans="1:10" s="298" customFormat="1" ht="24.75" customHeight="1">
      <c r="A8" s="509" t="s">
        <v>620</v>
      </c>
      <c r="B8" s="509"/>
      <c r="C8" s="509"/>
      <c r="D8" s="509"/>
      <c r="E8" s="509"/>
      <c r="F8" s="509"/>
      <c r="G8" s="509"/>
      <c r="H8" s="509"/>
      <c r="I8" s="509"/>
      <c r="J8" s="341"/>
    </row>
    <row r="9" spans="1:10" s="299" customFormat="1" ht="18.75" customHeight="1" thickBot="1">
      <c r="A9" s="136"/>
      <c r="B9" s="136"/>
      <c r="C9" s="136"/>
      <c r="D9" s="136"/>
      <c r="E9" s="136"/>
      <c r="F9" s="304"/>
      <c r="G9" s="304"/>
      <c r="H9" s="332"/>
      <c r="I9" s="356" t="s">
        <v>577</v>
      </c>
      <c r="J9" s="342"/>
    </row>
    <row r="10" spans="1:10" s="300" customFormat="1" ht="43.5" customHeight="1" thickBot="1">
      <c r="A10" s="510" t="s">
        <v>2</v>
      </c>
      <c r="B10" s="511"/>
      <c r="C10" s="512"/>
      <c r="D10" s="305" t="s">
        <v>3</v>
      </c>
      <c r="E10" s="213" t="s">
        <v>4</v>
      </c>
      <c r="F10" s="306" t="s">
        <v>621</v>
      </c>
      <c r="G10" s="353" t="s">
        <v>622</v>
      </c>
      <c r="H10" s="333" t="s">
        <v>5</v>
      </c>
      <c r="I10" s="354" t="s">
        <v>623</v>
      </c>
      <c r="J10" s="343"/>
    </row>
    <row r="11" spans="1:10" s="300" customFormat="1" ht="20.25" customHeight="1">
      <c r="A11" s="307"/>
      <c r="B11" s="308"/>
      <c r="C11" s="309"/>
      <c r="D11" s="310"/>
      <c r="E11" s="311"/>
      <c r="F11" s="312"/>
      <c r="G11" s="313"/>
      <c r="H11" s="334"/>
      <c r="I11" s="313"/>
      <c r="J11" s="343"/>
    </row>
    <row r="12" spans="1:10" s="300" customFormat="1" ht="22.5" customHeight="1">
      <c r="A12" s="15"/>
      <c r="B12" s="215">
        <v>1</v>
      </c>
      <c r="C12" s="218"/>
      <c r="D12" s="163" t="s">
        <v>6</v>
      </c>
      <c r="E12" s="220" t="s">
        <v>7</v>
      </c>
      <c r="F12" s="314"/>
      <c r="G12" s="18"/>
      <c r="H12" s="335"/>
      <c r="I12" s="18"/>
      <c r="J12" s="343"/>
    </row>
    <row r="13" spans="1:10" s="300" customFormat="1" ht="29.25" customHeight="1">
      <c r="A13" s="11"/>
      <c r="B13" s="215">
        <v>2</v>
      </c>
      <c r="C13" s="218"/>
      <c r="D13" s="163" t="s">
        <v>8</v>
      </c>
      <c r="E13" s="220" t="s">
        <v>9</v>
      </c>
      <c r="F13" s="314"/>
      <c r="G13" s="18"/>
      <c r="H13" s="335"/>
      <c r="I13" s="18"/>
      <c r="J13" s="343"/>
    </row>
    <row r="14" spans="1:10" s="300" customFormat="1" ht="25.5" customHeight="1">
      <c r="A14" s="15"/>
      <c r="B14" s="215">
        <v>3</v>
      </c>
      <c r="C14" s="216"/>
      <c r="D14" s="108" t="s">
        <v>10</v>
      </c>
      <c r="E14" s="221" t="s">
        <v>11</v>
      </c>
      <c r="F14" s="357">
        <v>104240450000</v>
      </c>
      <c r="G14" s="25">
        <v>113514116369.67</v>
      </c>
      <c r="H14" s="247">
        <f>G14/F14</f>
        <v>1.0889641820394098</v>
      </c>
      <c r="I14" s="25">
        <v>106165312122.76</v>
      </c>
      <c r="J14" s="343"/>
    </row>
    <row r="15" spans="1:10" s="300" customFormat="1" ht="24.75" customHeight="1">
      <c r="A15" s="15"/>
      <c r="B15" s="215">
        <v>4</v>
      </c>
      <c r="C15" s="216"/>
      <c r="D15" s="108" t="s">
        <v>12</v>
      </c>
      <c r="E15" s="221" t="s">
        <v>13</v>
      </c>
      <c r="F15" s="357">
        <v>18446515665</v>
      </c>
      <c r="G15" s="316">
        <v>22551072553</v>
      </c>
      <c r="H15" s="247">
        <f>G15/F15</f>
        <v>1.222511229900609</v>
      </c>
      <c r="I15" s="25">
        <v>21385348837</v>
      </c>
      <c r="J15" s="343"/>
    </row>
    <row r="16" spans="1:10" s="300" customFormat="1" ht="37.5" customHeight="1">
      <c r="A16" s="15"/>
      <c r="B16" s="215">
        <v>5</v>
      </c>
      <c r="C16" s="216"/>
      <c r="D16" s="108" t="s">
        <v>14</v>
      </c>
      <c r="E16" s="221" t="s">
        <v>15</v>
      </c>
      <c r="F16" s="357">
        <v>16160694027</v>
      </c>
      <c r="G16" s="25">
        <v>14983008032.73</v>
      </c>
      <c r="H16" s="247">
        <f>G16/F16</f>
        <v>0.927126521156677</v>
      </c>
      <c r="I16" s="25">
        <v>15595752355.97</v>
      </c>
      <c r="J16" s="343"/>
    </row>
    <row r="17" spans="1:10" s="300" customFormat="1" ht="21.75" customHeight="1">
      <c r="A17" s="15"/>
      <c r="B17" s="215">
        <v>6</v>
      </c>
      <c r="C17" s="216"/>
      <c r="D17" s="108" t="s">
        <v>16</v>
      </c>
      <c r="E17" s="221" t="s">
        <v>17</v>
      </c>
      <c r="F17" s="315">
        <v>122967683216</v>
      </c>
      <c r="G17" s="316">
        <v>104506296452.22</v>
      </c>
      <c r="H17" s="247">
        <f>G17/F17</f>
        <v>0.8498679792856512</v>
      </c>
      <c r="I17" s="25">
        <v>121065816201.81999</v>
      </c>
      <c r="J17" s="343"/>
    </row>
    <row r="18" spans="1:10" s="300" customFormat="1" ht="44.25" customHeight="1">
      <c r="A18" s="15"/>
      <c r="B18" s="215">
        <v>7</v>
      </c>
      <c r="C18" s="216"/>
      <c r="D18" s="163" t="s">
        <v>582</v>
      </c>
      <c r="E18" s="221"/>
      <c r="F18" s="317">
        <f>SUM(F14:F17)</f>
        <v>261815342908</v>
      </c>
      <c r="G18" s="171">
        <f>SUM(G14:G17)</f>
        <v>255554493407.62</v>
      </c>
      <c r="H18" s="252">
        <f>+G18/F18</f>
        <v>0.9760867738657317</v>
      </c>
      <c r="I18" s="171">
        <f>SUM(I14:I17)</f>
        <v>264212229517.55</v>
      </c>
      <c r="J18" s="343"/>
    </row>
    <row r="19" spans="1:10" s="300" customFormat="1" ht="22.5" customHeight="1">
      <c r="A19" s="15"/>
      <c r="B19" s="215">
        <v>8</v>
      </c>
      <c r="C19" s="216"/>
      <c r="D19" s="108"/>
      <c r="E19" s="221"/>
      <c r="F19" s="318"/>
      <c r="G19" s="25"/>
      <c r="H19" s="336"/>
      <c r="I19" s="25"/>
      <c r="J19" s="343"/>
    </row>
    <row r="20" spans="1:10" s="300" customFormat="1" ht="27.75" customHeight="1">
      <c r="A20" s="15"/>
      <c r="B20" s="215">
        <v>9</v>
      </c>
      <c r="C20" s="216"/>
      <c r="D20" s="163" t="s">
        <v>18</v>
      </c>
      <c r="E20" s="220" t="s">
        <v>19</v>
      </c>
      <c r="F20" s="318"/>
      <c r="G20" s="25"/>
      <c r="H20" s="336"/>
      <c r="I20" s="25"/>
      <c r="J20" s="343"/>
    </row>
    <row r="21" spans="1:10" s="300" customFormat="1" ht="38.25" customHeight="1">
      <c r="A21" s="15"/>
      <c r="B21" s="215">
        <v>10</v>
      </c>
      <c r="C21" s="216"/>
      <c r="D21" s="163" t="s">
        <v>20</v>
      </c>
      <c r="E21" s="220"/>
      <c r="F21" s="318"/>
      <c r="G21" s="25"/>
      <c r="H21" s="336"/>
      <c r="I21" s="25"/>
      <c r="J21" s="343"/>
    </row>
    <row r="22" spans="1:10" s="300" customFormat="1" ht="24.75" customHeight="1">
      <c r="A22" s="11"/>
      <c r="B22" s="215">
        <v>11</v>
      </c>
      <c r="C22" s="218"/>
      <c r="D22" s="163" t="s">
        <v>21</v>
      </c>
      <c r="E22" s="220" t="s">
        <v>22</v>
      </c>
      <c r="F22" s="314"/>
      <c r="G22" s="18"/>
      <c r="H22" s="335"/>
      <c r="I22" s="18"/>
      <c r="J22" s="343"/>
    </row>
    <row r="23" spans="1:10" s="300" customFormat="1" ht="24.75" customHeight="1">
      <c r="A23" s="15"/>
      <c r="B23" s="215">
        <v>12</v>
      </c>
      <c r="C23" s="216"/>
      <c r="D23" s="108" t="s">
        <v>23</v>
      </c>
      <c r="E23" s="221" t="s">
        <v>24</v>
      </c>
      <c r="F23" s="357">
        <v>24092136000</v>
      </c>
      <c r="G23" s="25">
        <v>24092136000</v>
      </c>
      <c r="H23" s="247">
        <f>G23/F23</f>
        <v>1</v>
      </c>
      <c r="I23" s="25">
        <v>29804646600</v>
      </c>
      <c r="J23" s="343"/>
    </row>
    <row r="24" spans="1:10" s="300" customFormat="1" ht="24.75" customHeight="1">
      <c r="A24" s="15"/>
      <c r="B24" s="215">
        <v>13</v>
      </c>
      <c r="C24" s="216"/>
      <c r="D24" s="108" t="s">
        <v>25</v>
      </c>
      <c r="E24" s="221" t="s">
        <v>26</v>
      </c>
      <c r="F24" s="357">
        <v>32071352000</v>
      </c>
      <c r="G24" s="25">
        <v>36475210342</v>
      </c>
      <c r="H24" s="247">
        <f>G24/F24</f>
        <v>1.1373143964121002</v>
      </c>
      <c r="I24" s="25">
        <v>82308678000</v>
      </c>
      <c r="J24" s="343"/>
    </row>
    <row r="25" spans="1:10" s="300" customFormat="1" ht="24.75" customHeight="1">
      <c r="A25" s="15"/>
      <c r="B25" s="215">
        <v>14</v>
      </c>
      <c r="C25" s="216"/>
      <c r="D25" s="108" t="s">
        <v>27</v>
      </c>
      <c r="E25" s="221" t="s">
        <v>28</v>
      </c>
      <c r="F25" s="357">
        <v>487288274000</v>
      </c>
      <c r="G25" s="25">
        <v>487141770396</v>
      </c>
      <c r="H25" s="247">
        <f>G25/F25</f>
        <v>0.9996993492110996</v>
      </c>
      <c r="I25" s="25">
        <v>463486748121</v>
      </c>
      <c r="J25" s="343"/>
    </row>
    <row r="26" spans="1:10" s="300" customFormat="1" ht="24.75" customHeight="1">
      <c r="A26" s="15"/>
      <c r="B26" s="215">
        <v>15</v>
      </c>
      <c r="C26" s="216"/>
      <c r="D26" s="108" t="s">
        <v>29</v>
      </c>
      <c r="E26" s="221" t="s">
        <v>30</v>
      </c>
      <c r="F26" s="357">
        <f>F27+F28</f>
        <v>94358814000</v>
      </c>
      <c r="G26" s="25">
        <v>82402483839.8</v>
      </c>
      <c r="H26" s="247">
        <f>G26/F26</f>
        <v>0.8732886769835831</v>
      </c>
      <c r="I26" s="25">
        <v>71207048405</v>
      </c>
      <c r="J26" s="343"/>
    </row>
    <row r="27" spans="1:10" s="300" customFormat="1" ht="24.75" customHeight="1" hidden="1">
      <c r="A27" s="15"/>
      <c r="B27" s="215"/>
      <c r="C27" s="216"/>
      <c r="D27" s="319" t="s">
        <v>31</v>
      </c>
      <c r="E27" s="221"/>
      <c r="F27" s="357">
        <v>6400881000</v>
      </c>
      <c r="G27" s="25">
        <v>5699869054</v>
      </c>
      <c r="H27" s="247"/>
      <c r="I27" s="25"/>
      <c r="J27" s="343"/>
    </row>
    <row r="28" spans="1:10" s="300" customFormat="1" ht="24.75" customHeight="1" hidden="1">
      <c r="A28" s="15"/>
      <c r="B28" s="215"/>
      <c r="C28" s="216"/>
      <c r="D28" s="319" t="s">
        <v>32</v>
      </c>
      <c r="E28" s="221"/>
      <c r="F28" s="357">
        <v>87957933000</v>
      </c>
      <c r="G28" s="25">
        <v>76702614785.8</v>
      </c>
      <c r="H28" s="247"/>
      <c r="I28" s="25"/>
      <c r="J28" s="343"/>
    </row>
    <row r="29" spans="1:10" s="300" customFormat="1" ht="24.75" customHeight="1">
      <c r="A29" s="15"/>
      <c r="B29" s="215">
        <v>16</v>
      </c>
      <c r="C29" s="216"/>
      <c r="D29" s="108" t="s">
        <v>33</v>
      </c>
      <c r="E29" s="221" t="s">
        <v>34</v>
      </c>
      <c r="F29" s="357">
        <v>29607909000</v>
      </c>
      <c r="G29" s="25">
        <v>35959029435</v>
      </c>
      <c r="H29" s="247">
        <f>G29/F29</f>
        <v>1.2145075640093328</v>
      </c>
      <c r="I29" s="25">
        <v>21802781361</v>
      </c>
      <c r="J29" s="343"/>
    </row>
    <row r="30" spans="1:10" s="300" customFormat="1" ht="48.75" customHeight="1">
      <c r="A30" s="15"/>
      <c r="B30" s="215">
        <v>18</v>
      </c>
      <c r="C30" s="216"/>
      <c r="D30" s="163" t="s">
        <v>583</v>
      </c>
      <c r="E30" s="221"/>
      <c r="F30" s="317">
        <f>F23+F24+F25+F26+F29</f>
        <v>667418485000</v>
      </c>
      <c r="G30" s="171">
        <f>SUM(G23:G26)+G29</f>
        <v>666070630012.8</v>
      </c>
      <c r="H30" s="252">
        <f>G30/F30</f>
        <v>0.9979804949705582</v>
      </c>
      <c r="I30" s="171">
        <f>SUM(I23:I29)</f>
        <v>668609902487</v>
      </c>
      <c r="J30" s="343"/>
    </row>
    <row r="31" spans="1:10" s="300" customFormat="1" ht="21" customHeight="1">
      <c r="A31" s="15"/>
      <c r="B31" s="215">
        <v>19</v>
      </c>
      <c r="C31" s="216"/>
      <c r="D31" s="108"/>
      <c r="E31" s="221"/>
      <c r="F31" s="318"/>
      <c r="G31" s="25"/>
      <c r="H31" s="336"/>
      <c r="I31" s="25"/>
      <c r="J31" s="343"/>
    </row>
    <row r="32" spans="1:10" s="300" customFormat="1" ht="36.75" customHeight="1">
      <c r="A32" s="15"/>
      <c r="B32" s="215">
        <v>20</v>
      </c>
      <c r="C32" s="216"/>
      <c r="D32" s="163" t="s">
        <v>35</v>
      </c>
      <c r="E32" s="220" t="s">
        <v>36</v>
      </c>
      <c r="F32" s="318"/>
      <c r="G32" s="25"/>
      <c r="H32" s="336"/>
      <c r="I32" s="25"/>
      <c r="J32" s="343"/>
    </row>
    <row r="33" spans="1:10" s="300" customFormat="1" ht="24" customHeight="1">
      <c r="A33" s="15"/>
      <c r="B33" s="215">
        <v>21</v>
      </c>
      <c r="C33" s="216"/>
      <c r="D33" s="108" t="s">
        <v>37</v>
      </c>
      <c r="E33" s="221" t="s">
        <v>38</v>
      </c>
      <c r="F33" s="357"/>
      <c r="G33" s="25"/>
      <c r="H33" s="351" t="e">
        <f>G33/F33</f>
        <v>#DIV/0!</v>
      </c>
      <c r="I33" s="25"/>
      <c r="J33" s="343"/>
    </row>
    <row r="34" spans="1:10" s="300" customFormat="1" ht="24" customHeight="1">
      <c r="A34" s="15"/>
      <c r="B34" s="215">
        <v>22</v>
      </c>
      <c r="C34" s="216"/>
      <c r="D34" s="320" t="s">
        <v>39</v>
      </c>
      <c r="E34" s="221" t="s">
        <v>40</v>
      </c>
      <c r="F34" s="475">
        <v>63300891000</v>
      </c>
      <c r="G34" s="323">
        <v>74714922000</v>
      </c>
      <c r="H34" s="476">
        <f>G34/F34</f>
        <v>1.1803139074298339</v>
      </c>
      <c r="I34" s="323">
        <v>28870790000</v>
      </c>
      <c r="J34" s="343"/>
    </row>
    <row r="35" spans="1:10" s="300" customFormat="1" ht="56.25" customHeight="1">
      <c r="A35" s="15"/>
      <c r="B35" s="215">
        <v>23</v>
      </c>
      <c r="C35" s="216"/>
      <c r="D35" s="322" t="s">
        <v>580</v>
      </c>
      <c r="E35" s="221"/>
      <c r="F35" s="314">
        <f>SUM(F33:F34)</f>
        <v>63300891000</v>
      </c>
      <c r="G35" s="18">
        <f>SUM(G33:G34)</f>
        <v>74714922000</v>
      </c>
      <c r="H35" s="251">
        <f>G35/F35</f>
        <v>1.1803139074298339</v>
      </c>
      <c r="I35" s="18">
        <f>SUM(I33:I34)</f>
        <v>28870790000</v>
      </c>
      <c r="J35" s="343"/>
    </row>
    <row r="36" spans="1:10" s="301" customFormat="1" ht="25.5" customHeight="1">
      <c r="A36" s="15"/>
      <c r="B36" s="215">
        <v>24</v>
      </c>
      <c r="C36" s="216"/>
      <c r="D36" s="322"/>
      <c r="E36" s="221"/>
      <c r="F36" s="324"/>
      <c r="G36" s="325"/>
      <c r="H36" s="337"/>
      <c r="I36" s="325"/>
      <c r="J36" s="344"/>
    </row>
    <row r="37" spans="1:10" s="300" customFormat="1" ht="28.5" customHeight="1">
      <c r="A37" s="15"/>
      <c r="B37" s="215">
        <v>25</v>
      </c>
      <c r="C37" s="216"/>
      <c r="D37" s="322" t="s">
        <v>41</v>
      </c>
      <c r="E37" s="220" t="s">
        <v>42</v>
      </c>
      <c r="F37" s="327"/>
      <c r="G37" s="18"/>
      <c r="H37" s="335"/>
      <c r="I37" s="18"/>
      <c r="J37" s="343"/>
    </row>
    <row r="38" spans="1:10" s="300" customFormat="1" ht="24.75" customHeight="1">
      <c r="A38" s="15"/>
      <c r="B38" s="215">
        <v>26</v>
      </c>
      <c r="C38" s="216"/>
      <c r="D38" s="320" t="s">
        <v>43</v>
      </c>
      <c r="E38" s="221" t="s">
        <v>44</v>
      </c>
      <c r="F38" s="357">
        <v>95663488000</v>
      </c>
      <c r="G38" s="25">
        <v>120565582200</v>
      </c>
      <c r="H38" s="247">
        <f>G38/F38</f>
        <v>1.2603092853984166</v>
      </c>
      <c r="I38" s="358">
        <v>98284006080</v>
      </c>
      <c r="J38" s="343"/>
    </row>
    <row r="39" spans="1:10" s="301" customFormat="1" ht="53.25" customHeight="1">
      <c r="A39" s="15"/>
      <c r="B39" s="215">
        <v>27</v>
      </c>
      <c r="C39" s="216"/>
      <c r="D39" s="320" t="s">
        <v>45</v>
      </c>
      <c r="E39" s="221" t="s">
        <v>46</v>
      </c>
      <c r="F39" s="475">
        <v>618902600</v>
      </c>
      <c r="G39" s="323">
        <v>706502612</v>
      </c>
      <c r="H39" s="476">
        <f>G39/F39</f>
        <v>1.141540869274099</v>
      </c>
      <c r="I39" s="323">
        <v>739383000</v>
      </c>
      <c r="J39" s="344"/>
    </row>
    <row r="40" spans="1:10" s="300" customFormat="1" ht="53.25" customHeight="1">
      <c r="A40" s="15"/>
      <c r="B40" s="215">
        <v>28</v>
      </c>
      <c r="C40" s="216"/>
      <c r="D40" s="322" t="s">
        <v>47</v>
      </c>
      <c r="E40" s="221"/>
      <c r="F40" s="326">
        <f>SUM(F38:F39)</f>
        <v>96282390600</v>
      </c>
      <c r="G40" s="181">
        <f>SUM(G38:G39)</f>
        <v>121272084812</v>
      </c>
      <c r="H40" s="251">
        <f>G40/F40</f>
        <v>1.2595458427680544</v>
      </c>
      <c r="I40" s="181">
        <f>SUM(I38:I39)</f>
        <v>99023389080</v>
      </c>
      <c r="J40" s="343"/>
    </row>
    <row r="41" spans="1:10" s="300" customFormat="1" ht="48.75" customHeight="1">
      <c r="A41" s="11"/>
      <c r="B41" s="215">
        <v>29</v>
      </c>
      <c r="C41" s="218"/>
      <c r="D41" s="322" t="s">
        <v>584</v>
      </c>
      <c r="E41" s="220"/>
      <c r="F41" s="317">
        <f>F30+F35+F40</f>
        <v>827001766600</v>
      </c>
      <c r="G41" s="171">
        <f>G30+G35+G40</f>
        <v>862057636824.8</v>
      </c>
      <c r="H41" s="252">
        <f>G41/F41</f>
        <v>1.0423891116568265</v>
      </c>
      <c r="I41" s="171">
        <f>I30+I35+I40</f>
        <v>796504081567</v>
      </c>
      <c r="J41" s="343"/>
    </row>
    <row r="42" spans="1:10" s="300" customFormat="1" ht="22.5" customHeight="1" thickBot="1">
      <c r="A42" s="229"/>
      <c r="B42" s="230">
        <v>30</v>
      </c>
      <c r="C42" s="231"/>
      <c r="D42" s="492"/>
      <c r="E42" s="233"/>
      <c r="F42" s="493"/>
      <c r="G42" s="494"/>
      <c r="H42" s="495"/>
      <c r="I42" s="494"/>
      <c r="J42" s="343"/>
    </row>
    <row r="43" spans="1:10" s="300" customFormat="1" ht="37.5" customHeight="1">
      <c r="A43" s="11"/>
      <c r="B43" s="215">
        <v>31</v>
      </c>
      <c r="C43" s="218"/>
      <c r="D43" s="322" t="s">
        <v>48</v>
      </c>
      <c r="E43" s="220" t="s">
        <v>49</v>
      </c>
      <c r="F43" s="327"/>
      <c r="G43" s="18"/>
      <c r="H43" s="335"/>
      <c r="I43" s="18"/>
      <c r="J43" s="343"/>
    </row>
    <row r="44" spans="1:10" s="300" customFormat="1" ht="30" customHeight="1">
      <c r="A44" s="15"/>
      <c r="B44" s="215">
        <v>32</v>
      </c>
      <c r="C44" s="216"/>
      <c r="D44" s="320" t="s">
        <v>50</v>
      </c>
      <c r="E44" s="221" t="s">
        <v>51</v>
      </c>
      <c r="F44" s="357"/>
      <c r="G44" s="25">
        <v>0</v>
      </c>
      <c r="H44" s="350" t="e">
        <f aca="true" t="shared" si="0" ref="H44:H49">G44/F44</f>
        <v>#DIV/0!</v>
      </c>
      <c r="I44" s="25"/>
      <c r="J44" s="343"/>
    </row>
    <row r="45" spans="1:10" s="300" customFormat="1" ht="30" customHeight="1">
      <c r="A45" s="15"/>
      <c r="B45" s="215">
        <v>33</v>
      </c>
      <c r="C45" s="216"/>
      <c r="D45" s="320" t="s">
        <v>52</v>
      </c>
      <c r="E45" s="221"/>
      <c r="F45" s="357"/>
      <c r="G45" s="25">
        <v>0</v>
      </c>
      <c r="H45" s="350" t="e">
        <f t="shared" si="0"/>
        <v>#DIV/0!</v>
      </c>
      <c r="I45" s="25"/>
      <c r="J45" s="343"/>
    </row>
    <row r="46" spans="1:10" s="300" customFormat="1" ht="30" customHeight="1">
      <c r="A46" s="15"/>
      <c r="B46" s="215">
        <v>34</v>
      </c>
      <c r="C46" s="216"/>
      <c r="D46" s="320" t="s">
        <v>53</v>
      </c>
      <c r="E46" s="221"/>
      <c r="F46" s="357"/>
      <c r="G46" s="25">
        <v>0</v>
      </c>
      <c r="H46" s="350" t="e">
        <f t="shared" si="0"/>
        <v>#DIV/0!</v>
      </c>
      <c r="I46" s="25"/>
      <c r="J46" s="343"/>
    </row>
    <row r="47" spans="1:10" s="300" customFormat="1" ht="35.25" customHeight="1">
      <c r="A47" s="15"/>
      <c r="B47" s="215">
        <v>35</v>
      </c>
      <c r="C47" s="216"/>
      <c r="D47" s="320" t="s">
        <v>54</v>
      </c>
      <c r="E47" s="221" t="s">
        <v>55</v>
      </c>
      <c r="F47" s="357"/>
      <c r="G47" s="25">
        <v>0</v>
      </c>
      <c r="H47" s="351" t="e">
        <f t="shared" si="0"/>
        <v>#DIV/0!</v>
      </c>
      <c r="I47" s="25"/>
      <c r="J47" s="343"/>
    </row>
    <row r="48" spans="1:10" s="300" customFormat="1" ht="30">
      <c r="A48" s="15"/>
      <c r="B48" s="215">
        <v>36</v>
      </c>
      <c r="C48" s="216"/>
      <c r="D48" s="322" t="s">
        <v>581</v>
      </c>
      <c r="E48" s="221"/>
      <c r="F48" s="326">
        <f>SUM(F44:F47)</f>
        <v>0</v>
      </c>
      <c r="G48" s="328">
        <f>SUM(G44:G47)</f>
        <v>0</v>
      </c>
      <c r="H48" s="338" t="e">
        <f t="shared" si="0"/>
        <v>#DIV/0!</v>
      </c>
      <c r="I48" s="328">
        <f>SUM(I44:I47)</f>
        <v>0</v>
      </c>
      <c r="J48" s="343"/>
    </row>
    <row r="49" spans="1:10" s="300" customFormat="1" ht="33.75" customHeight="1">
      <c r="A49" s="11"/>
      <c r="B49" s="215">
        <v>37</v>
      </c>
      <c r="C49" s="218"/>
      <c r="D49" s="329" t="s">
        <v>585</v>
      </c>
      <c r="E49" s="220"/>
      <c r="F49" s="317">
        <f>F18+F41+F48</f>
        <v>1088817109508</v>
      </c>
      <c r="G49" s="171">
        <f>G18+G41+G48</f>
        <v>1117612130232.42</v>
      </c>
      <c r="H49" s="252">
        <f t="shared" si="0"/>
        <v>1.0264461501137059</v>
      </c>
      <c r="I49" s="171">
        <f>I18+I41+I48</f>
        <v>1060716311084.55</v>
      </c>
      <c r="J49" s="343"/>
    </row>
    <row r="50" spans="1:10" s="300" customFormat="1" ht="19.5" customHeight="1">
      <c r="A50" s="15"/>
      <c r="B50" s="215">
        <v>38</v>
      </c>
      <c r="C50" s="216"/>
      <c r="D50" s="108"/>
      <c r="E50" s="221"/>
      <c r="F50" s="321"/>
      <c r="G50" s="25"/>
      <c r="H50" s="336"/>
      <c r="I50" s="25"/>
      <c r="J50" s="343"/>
    </row>
    <row r="51" spans="1:10" s="300" customFormat="1" ht="24" customHeight="1">
      <c r="A51" s="11"/>
      <c r="B51" s="215">
        <v>39</v>
      </c>
      <c r="C51" s="218"/>
      <c r="D51" s="163" t="s">
        <v>56</v>
      </c>
      <c r="E51" s="220" t="s">
        <v>57</v>
      </c>
      <c r="F51" s="314"/>
      <c r="G51" s="18"/>
      <c r="H51" s="335"/>
      <c r="I51" s="18"/>
      <c r="J51" s="343"/>
    </row>
    <row r="52" spans="1:10" s="300" customFormat="1" ht="24" customHeight="1">
      <c r="A52" s="11"/>
      <c r="B52" s="215">
        <v>40</v>
      </c>
      <c r="C52" s="218"/>
      <c r="D52" s="163" t="s">
        <v>58</v>
      </c>
      <c r="E52" s="220" t="s">
        <v>59</v>
      </c>
      <c r="F52" s="314"/>
      <c r="G52" s="18"/>
      <c r="H52" s="335"/>
      <c r="I52" s="18"/>
      <c r="J52" s="343"/>
    </row>
    <row r="53" spans="1:11" s="300" customFormat="1" ht="24" customHeight="1">
      <c r="A53" s="15"/>
      <c r="B53" s="215">
        <v>41</v>
      </c>
      <c r="C53" s="216"/>
      <c r="D53" s="108" t="s">
        <v>60</v>
      </c>
      <c r="E53" s="221" t="s">
        <v>61</v>
      </c>
      <c r="F53" s="357">
        <v>468936215253</v>
      </c>
      <c r="G53" s="316">
        <v>423896152844.39</v>
      </c>
      <c r="H53" s="336">
        <f>+G53/F53</f>
        <v>0.9039526892067613</v>
      </c>
      <c r="I53" s="25">
        <v>404406660608.25</v>
      </c>
      <c r="J53" s="343"/>
      <c r="K53" s="345"/>
    </row>
    <row r="54" spans="1:11" s="300" customFormat="1" ht="24" customHeight="1">
      <c r="A54" s="15"/>
      <c r="B54" s="215">
        <v>42</v>
      </c>
      <c r="C54" s="216"/>
      <c r="D54" s="108" t="s">
        <v>62</v>
      </c>
      <c r="E54" s="221" t="s">
        <v>63</v>
      </c>
      <c r="F54" s="357">
        <v>513171846360</v>
      </c>
      <c r="G54" s="316">
        <v>487718322693.31006</v>
      </c>
      <c r="H54" s="247">
        <f aca="true" t="shared" si="1" ref="H54:H59">G54/F54</f>
        <v>0.9503996100970165</v>
      </c>
      <c r="I54" s="25">
        <v>474775658285.04</v>
      </c>
      <c r="J54" s="343"/>
      <c r="K54" s="345"/>
    </row>
    <row r="55" spans="1:11" s="300" customFormat="1" ht="24" customHeight="1">
      <c r="A55" s="15"/>
      <c r="B55" s="215">
        <v>43</v>
      </c>
      <c r="C55" s="216"/>
      <c r="D55" s="108" t="s">
        <v>64</v>
      </c>
      <c r="E55" s="221"/>
      <c r="F55" s="357"/>
      <c r="G55" s="25">
        <v>0</v>
      </c>
      <c r="H55" s="350" t="e">
        <f t="shared" si="1"/>
        <v>#DIV/0!</v>
      </c>
      <c r="I55" s="25"/>
      <c r="J55" s="343"/>
      <c r="K55" s="345"/>
    </row>
    <row r="56" spans="1:10" s="300" customFormat="1" ht="24" customHeight="1">
      <c r="A56" s="15"/>
      <c r="B56" s="215">
        <v>44</v>
      </c>
      <c r="C56" s="216"/>
      <c r="D56" s="108" t="s">
        <v>65</v>
      </c>
      <c r="E56" s="221" t="s">
        <v>66</v>
      </c>
      <c r="F56" s="357">
        <v>99146000</v>
      </c>
      <c r="G56" s="25">
        <v>99146000</v>
      </c>
      <c r="H56" s="247">
        <f t="shared" si="1"/>
        <v>1</v>
      </c>
      <c r="I56" s="25">
        <v>6480445500</v>
      </c>
      <c r="J56" s="343"/>
    </row>
    <row r="57" spans="1:10" s="300" customFormat="1" ht="24" customHeight="1">
      <c r="A57" s="15"/>
      <c r="B57" s="215">
        <v>45</v>
      </c>
      <c r="C57" s="216"/>
      <c r="D57" s="108" t="s">
        <v>67</v>
      </c>
      <c r="E57" s="221" t="s">
        <v>68</v>
      </c>
      <c r="F57" s="357">
        <v>38190636795</v>
      </c>
      <c r="G57" s="25">
        <v>32355896005</v>
      </c>
      <c r="H57" s="247">
        <f t="shared" si="1"/>
        <v>0.8472206467433426</v>
      </c>
      <c r="I57" s="25">
        <v>11562623718</v>
      </c>
      <c r="J57" s="343"/>
    </row>
    <row r="58" spans="1:10" s="300" customFormat="1" ht="24" customHeight="1">
      <c r="A58" s="15"/>
      <c r="B58" s="215">
        <v>46</v>
      </c>
      <c r="C58" s="216"/>
      <c r="D58" s="108" t="s">
        <v>69</v>
      </c>
      <c r="E58" s="221" t="s">
        <v>70</v>
      </c>
      <c r="F58" s="315">
        <v>32772801700</v>
      </c>
      <c r="G58" s="316">
        <v>31804857500</v>
      </c>
      <c r="H58" s="247">
        <f t="shared" si="1"/>
        <v>0.9704650152019197</v>
      </c>
      <c r="I58" s="25">
        <v>33248185680</v>
      </c>
      <c r="J58" s="343"/>
    </row>
    <row r="59" spans="1:10" s="300" customFormat="1" ht="41.25" customHeight="1">
      <c r="A59" s="11"/>
      <c r="B59" s="215">
        <v>47</v>
      </c>
      <c r="C59" s="218"/>
      <c r="D59" s="163" t="s">
        <v>586</v>
      </c>
      <c r="E59" s="220"/>
      <c r="F59" s="317">
        <f>SUM(F53:F58)</f>
        <v>1053170646108</v>
      </c>
      <c r="G59" s="171">
        <f>SUM(G53:G58)</f>
        <v>975874375042.7001</v>
      </c>
      <c r="H59" s="252">
        <f t="shared" si="1"/>
        <v>0.9266061285025852</v>
      </c>
      <c r="I59" s="171">
        <f>SUM(I53:I58)</f>
        <v>930473573791.29</v>
      </c>
      <c r="J59" s="343"/>
    </row>
    <row r="60" spans="1:10" s="300" customFormat="1" ht="21" customHeight="1">
      <c r="A60" s="15"/>
      <c r="B60" s="215">
        <v>48</v>
      </c>
      <c r="C60" s="216"/>
      <c r="D60" s="108"/>
      <c r="E60" s="221"/>
      <c r="F60" s="318"/>
      <c r="G60" s="25"/>
      <c r="H60" s="336"/>
      <c r="I60" s="25"/>
      <c r="J60" s="343"/>
    </row>
    <row r="61" spans="1:10" s="300" customFormat="1" ht="26.25" customHeight="1">
      <c r="A61" s="11"/>
      <c r="B61" s="215">
        <v>49</v>
      </c>
      <c r="C61" s="218"/>
      <c r="D61" s="163" t="s">
        <v>71</v>
      </c>
      <c r="E61" s="220" t="s">
        <v>72</v>
      </c>
      <c r="F61" s="314"/>
      <c r="G61" s="330">
        <f>103563169143.48-G63</f>
        <v>31977301092.439987</v>
      </c>
      <c r="H61" s="335"/>
      <c r="I61" s="18"/>
      <c r="J61" s="343"/>
    </row>
    <row r="62" spans="1:10" s="300" customFormat="1" ht="26.25" customHeight="1">
      <c r="A62" s="15"/>
      <c r="B62" s="215">
        <v>50</v>
      </c>
      <c r="C62" s="216"/>
      <c r="D62" s="331" t="s">
        <v>73</v>
      </c>
      <c r="E62" s="221" t="s">
        <v>74</v>
      </c>
      <c r="F62" s="357"/>
      <c r="G62" s="316">
        <v>0</v>
      </c>
      <c r="H62" s="350" t="e">
        <f aca="true" t="shared" si="2" ref="H62:H68">G62/F62</f>
        <v>#DIV/0!</v>
      </c>
      <c r="I62" s="25"/>
      <c r="J62" s="343"/>
    </row>
    <row r="63" spans="1:11" s="300" customFormat="1" ht="34.5" customHeight="1">
      <c r="A63" s="15"/>
      <c r="B63" s="215">
        <v>51</v>
      </c>
      <c r="C63" s="216"/>
      <c r="D63" s="331" t="s">
        <v>75</v>
      </c>
      <c r="E63" s="221" t="s">
        <v>76</v>
      </c>
      <c r="F63" s="357">
        <v>73145003249</v>
      </c>
      <c r="G63" s="316">
        <v>71585868051.04001</v>
      </c>
      <c r="H63" s="247">
        <f t="shared" si="2"/>
        <v>0.9786843238949298</v>
      </c>
      <c r="I63" s="25">
        <v>53011211346</v>
      </c>
      <c r="J63" s="343"/>
      <c r="K63" s="345"/>
    </row>
    <row r="64" spans="1:11" s="300" customFormat="1" ht="34.5" customHeight="1">
      <c r="A64" s="15"/>
      <c r="B64" s="215">
        <v>52</v>
      </c>
      <c r="C64" s="216"/>
      <c r="D64" s="331" t="s">
        <v>77</v>
      </c>
      <c r="E64" s="221" t="s">
        <v>78</v>
      </c>
      <c r="F64" s="357">
        <v>83254511750</v>
      </c>
      <c r="G64" s="316">
        <v>80940539683.65</v>
      </c>
      <c r="H64" s="247">
        <f t="shared" si="2"/>
        <v>0.9722060460423034</v>
      </c>
      <c r="I64" s="25">
        <v>72843838757.97</v>
      </c>
      <c r="J64" s="343"/>
      <c r="K64" s="345"/>
    </row>
    <row r="65" spans="1:11" s="300" customFormat="1" ht="34.5" customHeight="1">
      <c r="A65" s="15"/>
      <c r="B65" s="215">
        <v>53</v>
      </c>
      <c r="C65" s="216"/>
      <c r="D65" s="331" t="s">
        <v>79</v>
      </c>
      <c r="E65" s="221" t="s">
        <v>80</v>
      </c>
      <c r="F65" s="357">
        <v>64036113165</v>
      </c>
      <c r="G65" s="316">
        <v>62832477443</v>
      </c>
      <c r="H65" s="247">
        <f t="shared" si="2"/>
        <v>0.9812037979429103</v>
      </c>
      <c r="I65" s="25">
        <v>103137296907</v>
      </c>
      <c r="J65" s="343"/>
      <c r="K65" s="345"/>
    </row>
    <row r="66" spans="1:11" s="300" customFormat="1" ht="34.5" customHeight="1">
      <c r="A66" s="15"/>
      <c r="B66" s="215">
        <v>54</v>
      </c>
      <c r="C66" s="216"/>
      <c r="D66" s="331" t="s">
        <v>81</v>
      </c>
      <c r="E66" s="221" t="s">
        <v>82</v>
      </c>
      <c r="F66" s="357">
        <v>2436647041</v>
      </c>
      <c r="G66" s="316">
        <v>2431417485</v>
      </c>
      <c r="H66" s="247">
        <f t="shared" si="2"/>
        <v>0.9978537901009028</v>
      </c>
      <c r="I66" s="25">
        <v>3442102691</v>
      </c>
      <c r="J66" s="343"/>
      <c r="K66" s="345"/>
    </row>
    <row r="67" spans="1:10" s="300" customFormat="1" ht="29.25" customHeight="1">
      <c r="A67" s="15"/>
      <c r="B67" s="215">
        <v>55</v>
      </c>
      <c r="C67" s="216"/>
      <c r="D67" s="331" t="s">
        <v>83</v>
      </c>
      <c r="E67" s="221" t="s">
        <v>84</v>
      </c>
      <c r="F67" s="315"/>
      <c r="G67" s="25"/>
      <c r="H67" s="247"/>
      <c r="I67" s="25"/>
      <c r="J67" s="343"/>
    </row>
    <row r="68" spans="1:10" s="300" customFormat="1" ht="47.25" customHeight="1">
      <c r="A68" s="11"/>
      <c r="B68" s="215">
        <v>56</v>
      </c>
      <c r="C68" s="218"/>
      <c r="D68" s="163" t="s">
        <v>587</v>
      </c>
      <c r="E68" s="220"/>
      <c r="F68" s="317">
        <f>SUM(F62:F67)</f>
        <v>222872275205</v>
      </c>
      <c r="G68" s="171">
        <f>SUM(G62:G67)</f>
        <v>217790302662.69</v>
      </c>
      <c r="H68" s="252">
        <f t="shared" si="2"/>
        <v>0.9771978253569873</v>
      </c>
      <c r="I68" s="171">
        <f>SUM(I62:I67)</f>
        <v>232434449701.97</v>
      </c>
      <c r="J68" s="343"/>
    </row>
    <row r="69" spans="1:10" s="300" customFormat="1" ht="17.25" customHeight="1">
      <c r="A69" s="11"/>
      <c r="B69" s="215">
        <v>57</v>
      </c>
      <c r="C69" s="218"/>
      <c r="D69" s="163"/>
      <c r="E69" s="220"/>
      <c r="F69" s="327"/>
      <c r="G69" s="18"/>
      <c r="H69" s="335"/>
      <c r="I69" s="18"/>
      <c r="J69" s="343"/>
    </row>
    <row r="70" spans="1:10" s="300" customFormat="1" ht="25.5" customHeight="1">
      <c r="A70" s="11"/>
      <c r="B70" s="215">
        <v>58</v>
      </c>
      <c r="C70" s="218"/>
      <c r="D70" s="163" t="s">
        <v>85</v>
      </c>
      <c r="E70" s="220" t="s">
        <v>86</v>
      </c>
      <c r="F70" s="359"/>
      <c r="G70" s="18"/>
      <c r="H70" s="335"/>
      <c r="I70" s="18"/>
      <c r="J70" s="343"/>
    </row>
    <row r="71" spans="1:10" s="300" customFormat="1" ht="25.5" customHeight="1">
      <c r="A71" s="15"/>
      <c r="B71" s="215">
        <v>59</v>
      </c>
      <c r="C71" s="216"/>
      <c r="D71" s="108" t="s">
        <v>87</v>
      </c>
      <c r="E71" s="221" t="s">
        <v>88</v>
      </c>
      <c r="F71" s="321">
        <v>4017860642</v>
      </c>
      <c r="G71" s="25">
        <v>1238717822</v>
      </c>
      <c r="H71" s="247">
        <f>G71/F71</f>
        <v>0.30830283386419155</v>
      </c>
      <c r="I71" s="25">
        <v>2502082962</v>
      </c>
      <c r="J71" s="343"/>
    </row>
    <row r="72" spans="1:10" s="300" customFormat="1" ht="42.75" customHeight="1">
      <c r="A72" s="11"/>
      <c r="B72" s="215">
        <v>60</v>
      </c>
      <c r="C72" s="218"/>
      <c r="D72" s="163" t="s">
        <v>588</v>
      </c>
      <c r="E72" s="220"/>
      <c r="F72" s="317">
        <f>F71</f>
        <v>4017860642</v>
      </c>
      <c r="G72" s="171">
        <f>G71</f>
        <v>1238717822</v>
      </c>
      <c r="H72" s="349">
        <f>G72/F72</f>
        <v>0.30830283386419155</v>
      </c>
      <c r="I72" s="171">
        <f>I71</f>
        <v>2502082962</v>
      </c>
      <c r="J72" s="343"/>
    </row>
    <row r="73" spans="1:10" s="300" customFormat="1" ht="24" customHeight="1">
      <c r="A73" s="15"/>
      <c r="B73" s="215">
        <v>61</v>
      </c>
      <c r="C73" s="216"/>
      <c r="D73" s="331"/>
      <c r="E73" s="273"/>
      <c r="F73" s="318"/>
      <c r="G73" s="25"/>
      <c r="H73" s="336"/>
      <c r="I73" s="25"/>
      <c r="J73" s="343"/>
    </row>
    <row r="74" spans="1:10" s="300" customFormat="1" ht="33.75" customHeight="1">
      <c r="A74" s="11"/>
      <c r="B74" s="215">
        <v>62</v>
      </c>
      <c r="C74" s="218"/>
      <c r="D74" s="163" t="s">
        <v>89</v>
      </c>
      <c r="E74" s="220" t="s">
        <v>86</v>
      </c>
      <c r="F74" s="359"/>
      <c r="G74" s="18"/>
      <c r="H74" s="335"/>
      <c r="I74" s="18"/>
      <c r="J74" s="343"/>
    </row>
    <row r="75" spans="1:10" s="300" customFormat="1" ht="42" customHeight="1">
      <c r="A75" s="15"/>
      <c r="B75" s="215">
        <v>63</v>
      </c>
      <c r="C75" s="216"/>
      <c r="D75" s="108" t="s">
        <v>90</v>
      </c>
      <c r="E75" s="221" t="s">
        <v>91</v>
      </c>
      <c r="F75" s="357"/>
      <c r="G75" s="25"/>
      <c r="H75" s="350" t="e">
        <f>G75/F75</f>
        <v>#DIV/0!</v>
      </c>
      <c r="I75" s="25"/>
      <c r="J75" s="343"/>
    </row>
    <row r="76" spans="1:10" s="300" customFormat="1" ht="34.5" customHeight="1">
      <c r="A76" s="11"/>
      <c r="B76" s="215">
        <v>64</v>
      </c>
      <c r="C76" s="218"/>
      <c r="D76" s="163" t="s">
        <v>92</v>
      </c>
      <c r="E76" s="220"/>
      <c r="F76" s="326">
        <f>F75</f>
        <v>0</v>
      </c>
      <c r="G76" s="181">
        <f>G75</f>
        <v>0</v>
      </c>
      <c r="H76" s="338" t="e">
        <f>G76/F76</f>
        <v>#DIV/0!</v>
      </c>
      <c r="I76" s="181">
        <f>I75</f>
        <v>0</v>
      </c>
      <c r="J76" s="343"/>
    </row>
    <row r="77" spans="1:10" s="300" customFormat="1" ht="45" customHeight="1">
      <c r="A77" s="15"/>
      <c r="B77" s="215">
        <v>65</v>
      </c>
      <c r="C77" s="216"/>
      <c r="D77" s="346" t="s">
        <v>589</v>
      </c>
      <c r="E77" s="273"/>
      <c r="F77" s="317">
        <f>F59+F68+F72+F76</f>
        <v>1280060781955</v>
      </c>
      <c r="G77" s="340">
        <f>G59+G68+G72+G76</f>
        <v>1194903395527.3901</v>
      </c>
      <c r="H77" s="252">
        <f>G77/F77</f>
        <v>0.9334739509029005</v>
      </c>
      <c r="I77" s="339">
        <f>I59+I68+I72+I76</f>
        <v>1165410106455.26</v>
      </c>
      <c r="J77" s="343"/>
    </row>
    <row r="78" spans="1:10" s="300" customFormat="1" ht="36" customHeight="1">
      <c r="A78" s="15"/>
      <c r="B78" s="215">
        <v>66</v>
      </c>
      <c r="C78" s="216"/>
      <c r="D78" s="346" t="s">
        <v>590</v>
      </c>
      <c r="E78" s="273"/>
      <c r="F78" s="317">
        <f>F49-F77</f>
        <v>-191243672447</v>
      </c>
      <c r="G78" s="171">
        <f>G49-G77</f>
        <v>-77291265294.97021</v>
      </c>
      <c r="H78" s="252">
        <f>(1-(G78/F78))*100%</f>
        <v>0.5958492936994284</v>
      </c>
      <c r="I78" s="171">
        <f>I49-I77</f>
        <v>-104693795370.70996</v>
      </c>
      <c r="J78" s="343"/>
    </row>
    <row r="79" spans="1:10" s="300" customFormat="1" ht="23.25" customHeight="1" thickBot="1">
      <c r="A79" s="115"/>
      <c r="B79" s="230">
        <v>67</v>
      </c>
      <c r="C79" s="279"/>
      <c r="D79" s="363"/>
      <c r="E79" s="237"/>
      <c r="F79" s="496"/>
      <c r="G79" s="362"/>
      <c r="H79" s="497"/>
      <c r="I79" s="362"/>
      <c r="J79" s="343"/>
    </row>
    <row r="80" spans="1:10" s="300" customFormat="1" ht="22.5" customHeight="1">
      <c r="A80" s="11"/>
      <c r="B80" s="215">
        <v>68</v>
      </c>
      <c r="C80" s="218"/>
      <c r="D80" s="163" t="s">
        <v>93</v>
      </c>
      <c r="E80" s="220" t="s">
        <v>94</v>
      </c>
      <c r="F80" s="314"/>
      <c r="G80" s="18"/>
      <c r="H80" s="335"/>
      <c r="I80" s="18"/>
      <c r="J80" s="343"/>
    </row>
    <row r="81" spans="1:10" s="300" customFormat="1" ht="36" customHeight="1">
      <c r="A81" s="11"/>
      <c r="B81" s="215">
        <v>69</v>
      </c>
      <c r="C81" s="218"/>
      <c r="D81" s="163" t="s">
        <v>95</v>
      </c>
      <c r="E81" s="220" t="s">
        <v>96</v>
      </c>
      <c r="F81" s="314"/>
      <c r="G81" s="18"/>
      <c r="H81" s="335"/>
      <c r="I81" s="18"/>
      <c r="J81" s="343"/>
    </row>
    <row r="82" spans="1:10" s="300" customFormat="1" ht="48" customHeight="1">
      <c r="A82" s="15"/>
      <c r="B82" s="215">
        <v>70</v>
      </c>
      <c r="C82" s="216"/>
      <c r="D82" s="108" t="s">
        <v>97</v>
      </c>
      <c r="E82" s="221" t="s">
        <v>98</v>
      </c>
      <c r="F82" s="357">
        <v>191243672447</v>
      </c>
      <c r="G82" s="357">
        <v>191243672447.43</v>
      </c>
      <c r="H82" s="361">
        <f aca="true" t="shared" si="3" ref="H82:H88">G82/F82</f>
        <v>1.0000000000022484</v>
      </c>
      <c r="I82" s="25">
        <v>295936667818.14</v>
      </c>
      <c r="J82" s="343"/>
    </row>
    <row r="83" spans="1:10" s="300" customFormat="1" ht="27.75" customHeight="1">
      <c r="A83" s="15"/>
      <c r="B83" s="215">
        <v>71</v>
      </c>
      <c r="C83" s="216"/>
      <c r="D83" s="108" t="s">
        <v>99</v>
      </c>
      <c r="E83" s="221"/>
      <c r="F83" s="357"/>
      <c r="G83" s="357">
        <v>0</v>
      </c>
      <c r="H83" s="351" t="e">
        <f t="shared" si="3"/>
        <v>#DIV/0!</v>
      </c>
      <c r="I83" s="25"/>
      <c r="J83" s="343"/>
    </row>
    <row r="84" spans="1:10" s="300" customFormat="1" ht="33.75" customHeight="1">
      <c r="A84" s="15"/>
      <c r="B84" s="215">
        <v>72</v>
      </c>
      <c r="C84" s="216"/>
      <c r="D84" s="108" t="s">
        <v>100</v>
      </c>
      <c r="E84" s="221"/>
      <c r="F84" s="357"/>
      <c r="G84" s="357">
        <v>0</v>
      </c>
      <c r="H84" s="351" t="e">
        <f t="shared" si="3"/>
        <v>#DIV/0!</v>
      </c>
      <c r="I84" s="25"/>
      <c r="J84" s="343"/>
    </row>
    <row r="85" spans="1:10" s="300" customFormat="1" ht="24" customHeight="1">
      <c r="A85" s="15"/>
      <c r="B85" s="215">
        <v>73</v>
      </c>
      <c r="C85" s="216"/>
      <c r="D85" s="108" t="s">
        <v>101</v>
      </c>
      <c r="E85" s="221" t="s">
        <v>102</v>
      </c>
      <c r="F85" s="357"/>
      <c r="G85" s="357">
        <v>0</v>
      </c>
      <c r="H85" s="351" t="e">
        <f t="shared" si="3"/>
        <v>#DIV/0!</v>
      </c>
      <c r="I85" s="25"/>
      <c r="J85" s="343"/>
    </row>
    <row r="86" spans="1:10" s="300" customFormat="1" ht="34.5" customHeight="1">
      <c r="A86" s="15"/>
      <c r="B86" s="215">
        <v>74</v>
      </c>
      <c r="C86" s="216"/>
      <c r="D86" s="108" t="s">
        <v>103</v>
      </c>
      <c r="E86" s="221" t="s">
        <v>104</v>
      </c>
      <c r="F86" s="357"/>
      <c r="G86" s="357">
        <v>1198000</v>
      </c>
      <c r="H86" s="351" t="e">
        <f t="shared" si="3"/>
        <v>#DIV/0!</v>
      </c>
      <c r="I86" s="25">
        <v>800000</v>
      </c>
      <c r="J86" s="343"/>
    </row>
    <row r="87" spans="1:10" s="300" customFormat="1" ht="24" customHeight="1">
      <c r="A87" s="15"/>
      <c r="B87" s="215">
        <v>75</v>
      </c>
      <c r="C87" s="216"/>
      <c r="D87" s="108" t="s">
        <v>105</v>
      </c>
      <c r="E87" s="221"/>
      <c r="F87" s="321"/>
      <c r="G87" s="360">
        <v>0</v>
      </c>
      <c r="H87" s="351" t="e">
        <f t="shared" si="3"/>
        <v>#DIV/0!</v>
      </c>
      <c r="I87" s="25"/>
      <c r="J87" s="343"/>
    </row>
    <row r="88" spans="1:10" s="300" customFormat="1" ht="42.75" customHeight="1">
      <c r="A88" s="11"/>
      <c r="B88" s="215">
        <v>76</v>
      </c>
      <c r="C88" s="218"/>
      <c r="D88" s="219" t="s">
        <v>591</v>
      </c>
      <c r="E88" s="220"/>
      <c r="F88" s="317">
        <f>SUM(F82:F87)</f>
        <v>191243672447</v>
      </c>
      <c r="G88" s="171">
        <f>SUM(G82:G87)</f>
        <v>191244870447.43</v>
      </c>
      <c r="H88" s="252">
        <f t="shared" si="3"/>
        <v>1.0000062642617906</v>
      </c>
      <c r="I88" s="171">
        <f>SUM(I82:I87)</f>
        <v>295937467818.14</v>
      </c>
      <c r="J88" s="343"/>
    </row>
    <row r="89" spans="1:10" s="301" customFormat="1" ht="27" customHeight="1">
      <c r="A89" s="15"/>
      <c r="B89" s="215">
        <v>77</v>
      </c>
      <c r="C89" s="216"/>
      <c r="D89" s="109"/>
      <c r="E89" s="221"/>
      <c r="F89" s="321"/>
      <c r="G89" s="25"/>
      <c r="H89" s="336"/>
      <c r="I89" s="25"/>
      <c r="J89" s="344"/>
    </row>
    <row r="90" spans="1:10" s="300" customFormat="1" ht="37.5" customHeight="1">
      <c r="A90" s="11"/>
      <c r="B90" s="215">
        <v>78</v>
      </c>
      <c r="C90" s="218"/>
      <c r="D90" s="219" t="s">
        <v>106</v>
      </c>
      <c r="E90" s="220" t="s">
        <v>107</v>
      </c>
      <c r="F90" s="314"/>
      <c r="G90" s="18"/>
      <c r="H90" s="335"/>
      <c r="I90" s="18"/>
      <c r="J90" s="343"/>
    </row>
    <row r="91" spans="1:10" s="300" customFormat="1" ht="29.25" customHeight="1">
      <c r="A91" s="15"/>
      <c r="B91" s="215">
        <v>79</v>
      </c>
      <c r="C91" s="216"/>
      <c r="D91" s="109" t="s">
        <v>108</v>
      </c>
      <c r="E91" s="221"/>
      <c r="F91" s="357"/>
      <c r="G91" s="25">
        <v>0</v>
      </c>
      <c r="H91" s="247"/>
      <c r="I91" s="25"/>
      <c r="J91" s="343"/>
    </row>
    <row r="92" spans="1:10" s="300" customFormat="1" ht="35.25" customHeight="1">
      <c r="A92" s="15"/>
      <c r="B92" s="215">
        <v>80</v>
      </c>
      <c r="C92" s="216"/>
      <c r="D92" s="109" t="s">
        <v>109</v>
      </c>
      <c r="E92" s="221" t="s">
        <v>110</v>
      </c>
      <c r="F92" s="357"/>
      <c r="G92" s="25">
        <v>0</v>
      </c>
      <c r="H92" s="247"/>
      <c r="I92" s="25"/>
      <c r="J92" s="343"/>
    </row>
    <row r="93" spans="1:10" s="300" customFormat="1" ht="33.75" customHeight="1">
      <c r="A93" s="15"/>
      <c r="B93" s="215">
        <v>81</v>
      </c>
      <c r="C93" s="216"/>
      <c r="D93" s="109" t="s">
        <v>111</v>
      </c>
      <c r="E93" s="221" t="s">
        <v>112</v>
      </c>
      <c r="F93" s="357"/>
      <c r="G93" s="25">
        <v>0</v>
      </c>
      <c r="H93" s="247"/>
      <c r="I93" s="25"/>
      <c r="J93" s="343"/>
    </row>
    <row r="94" spans="1:10" s="300" customFormat="1" ht="42.75" customHeight="1">
      <c r="A94" s="15"/>
      <c r="B94" s="215">
        <v>82</v>
      </c>
      <c r="C94" s="216"/>
      <c r="D94" s="109" t="s">
        <v>113</v>
      </c>
      <c r="E94" s="221"/>
      <c r="F94" s="321"/>
      <c r="G94" s="25">
        <v>0</v>
      </c>
      <c r="H94" s="247"/>
      <c r="I94" s="25"/>
      <c r="J94" s="343"/>
    </row>
    <row r="95" spans="1:10" s="300" customFormat="1" ht="38.25" customHeight="1">
      <c r="A95" s="11"/>
      <c r="B95" s="215">
        <v>83</v>
      </c>
      <c r="C95" s="218"/>
      <c r="D95" s="219" t="s">
        <v>592</v>
      </c>
      <c r="E95" s="220"/>
      <c r="F95" s="317">
        <f>SUM(F91:F94)</f>
        <v>0</v>
      </c>
      <c r="G95" s="171">
        <f>SUM(G91:G94)</f>
        <v>0</v>
      </c>
      <c r="H95" s="352"/>
      <c r="I95" s="171">
        <f>SUM(I91:I94)</f>
        <v>0</v>
      </c>
      <c r="J95" s="343"/>
    </row>
    <row r="96" spans="1:10" s="300" customFormat="1" ht="33" customHeight="1">
      <c r="A96" s="11"/>
      <c r="B96" s="215">
        <v>85</v>
      </c>
      <c r="C96" s="218"/>
      <c r="D96" s="163" t="s">
        <v>593</v>
      </c>
      <c r="E96" s="220"/>
      <c r="F96" s="317">
        <f>F88-F95</f>
        <v>191243672447</v>
      </c>
      <c r="G96" s="171">
        <f>G88-G95</f>
        <v>191244870447.43</v>
      </c>
      <c r="H96" s="252">
        <f>G96/F96</f>
        <v>1.0000062642617906</v>
      </c>
      <c r="I96" s="171">
        <f>I88-I95</f>
        <v>295937467818.14</v>
      </c>
      <c r="J96" s="343"/>
    </row>
    <row r="97" spans="1:10" s="300" customFormat="1" ht="35.25" customHeight="1">
      <c r="A97" s="11"/>
      <c r="B97" s="518">
        <v>87</v>
      </c>
      <c r="C97" s="218"/>
      <c r="D97" s="516" t="s">
        <v>594</v>
      </c>
      <c r="E97" s="220"/>
      <c r="F97" s="477">
        <f>F78+F96</f>
        <v>0</v>
      </c>
      <c r="G97" s="514">
        <f>G78+G96</f>
        <v>113953605152.45978</v>
      </c>
      <c r="H97" s="478"/>
      <c r="I97" s="514">
        <f>I78+I96</f>
        <v>191243672447.43005</v>
      </c>
      <c r="J97" s="343"/>
    </row>
    <row r="98" spans="1:10" s="300" customFormat="1" ht="12" customHeight="1" thickBot="1">
      <c r="A98" s="229"/>
      <c r="B98" s="519"/>
      <c r="C98" s="231"/>
      <c r="D98" s="517"/>
      <c r="E98" s="233"/>
      <c r="F98" s="479"/>
      <c r="G98" s="515"/>
      <c r="H98" s="480"/>
      <c r="I98" s="515"/>
      <c r="J98" s="343"/>
    </row>
    <row r="99" spans="1:9" ht="18" customHeight="1">
      <c r="A99" s="282"/>
      <c r="B99" s="282"/>
      <c r="C99" s="282"/>
      <c r="D99" s="187" t="s">
        <v>626</v>
      </c>
      <c r="E99" s="282"/>
      <c r="F99" s="347"/>
      <c r="G99" s="282"/>
      <c r="H99" s="282"/>
      <c r="I99" s="347"/>
    </row>
    <row r="100" spans="1:9" ht="20.25" customHeight="1">
      <c r="A100" s="282"/>
      <c r="B100" s="282"/>
      <c r="C100" s="282"/>
      <c r="D100" s="187"/>
      <c r="E100" s="282"/>
      <c r="F100" s="347"/>
      <c r="G100" s="282"/>
      <c r="H100" s="282"/>
      <c r="I100" s="347"/>
    </row>
    <row r="101" spans="1:9" ht="24" customHeight="1">
      <c r="A101" s="282"/>
      <c r="B101" s="282"/>
      <c r="C101" s="282"/>
      <c r="D101" s="187"/>
      <c r="E101" s="282"/>
      <c r="F101" s="347"/>
      <c r="G101" s="282"/>
      <c r="H101" s="37" t="s">
        <v>578</v>
      </c>
      <c r="I101" s="347"/>
    </row>
    <row r="102" spans="1:9" ht="25.5" customHeight="1">
      <c r="A102" s="282"/>
      <c r="B102" s="282"/>
      <c r="C102" s="282"/>
      <c r="D102" s="187"/>
      <c r="E102" s="282"/>
      <c r="H102" s="128"/>
      <c r="I102" s="347"/>
    </row>
    <row r="103" spans="1:9" ht="23.25" customHeight="1">
      <c r="A103" s="282"/>
      <c r="B103" s="282"/>
      <c r="C103" s="282"/>
      <c r="D103" s="187"/>
      <c r="E103" s="282"/>
      <c r="H103" s="37"/>
      <c r="I103" s="347"/>
    </row>
    <row r="104" spans="1:9" ht="24.75" customHeight="1">
      <c r="A104" s="282"/>
      <c r="B104" s="282"/>
      <c r="C104" s="282"/>
      <c r="D104" s="187"/>
      <c r="E104" s="282"/>
      <c r="H104" s="37"/>
      <c r="I104" s="347"/>
    </row>
    <row r="105" spans="1:9" ht="23.25" customHeight="1">
      <c r="A105" s="282"/>
      <c r="B105" s="282"/>
      <c r="C105" s="282"/>
      <c r="D105" s="187"/>
      <c r="E105" s="282"/>
      <c r="H105" s="37" t="s">
        <v>579</v>
      </c>
      <c r="I105" s="347"/>
    </row>
    <row r="106" spans="1:9" ht="15">
      <c r="A106" s="282"/>
      <c r="B106" s="282"/>
      <c r="C106" s="282"/>
      <c r="D106" s="187"/>
      <c r="E106" s="282"/>
      <c r="F106" s="347"/>
      <c r="G106" s="282"/>
      <c r="H106" s="282"/>
      <c r="I106" s="347"/>
    </row>
    <row r="107" spans="1:9" ht="15">
      <c r="A107" s="282"/>
      <c r="B107" s="282"/>
      <c r="C107" s="282"/>
      <c r="D107" s="187"/>
      <c r="E107" s="282"/>
      <c r="F107" s="347"/>
      <c r="G107" s="355"/>
      <c r="H107" s="282"/>
      <c r="I107" s="347"/>
    </row>
    <row r="108" spans="3:9" ht="19.5" customHeight="1">
      <c r="C108" s="36"/>
      <c r="F108" s="37"/>
      <c r="G108" s="37"/>
      <c r="H108" s="37"/>
      <c r="I108" s="37"/>
    </row>
    <row r="109" spans="4:9" ht="19.5" customHeight="1">
      <c r="D109" s="348"/>
      <c r="E109" s="36"/>
      <c r="F109" s="283"/>
      <c r="G109" s="37"/>
      <c r="H109" s="37"/>
      <c r="I109" s="37"/>
    </row>
    <row r="111" ht="15">
      <c r="H111" s="131"/>
    </row>
    <row r="113" ht="15">
      <c r="H113" s="131"/>
    </row>
    <row r="115" ht="15">
      <c r="H115" s="131"/>
    </row>
  </sheetData>
  <sheetProtection/>
  <mergeCells count="8">
    <mergeCell ref="A8:I8"/>
    <mergeCell ref="A10:C10"/>
    <mergeCell ref="A6:I6"/>
    <mergeCell ref="A7:I7"/>
    <mergeCell ref="G97:G98"/>
    <mergeCell ref="I97:I98"/>
    <mergeCell ref="D97:D98"/>
    <mergeCell ref="B97:B98"/>
  </mergeCells>
  <printOptions/>
  <pageMargins left="0.840551181" right="0.53" top="0.919291339" bottom="0.905511811023622" header="0.31496062992126" footer="0.31496062992126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L41"/>
  <sheetViews>
    <sheetView zoomScale="90" zoomScaleNormal="90" workbookViewId="0" topLeftCell="A9">
      <selection activeCell="B31" sqref="B31"/>
    </sheetView>
  </sheetViews>
  <sheetFormatPr defaultColWidth="8.88671875" defaultRowHeight="15"/>
  <cols>
    <col min="1" max="1" width="5.21484375" style="1" customWidth="1"/>
    <col min="2" max="2" width="31.21484375" style="1" customWidth="1"/>
    <col min="3" max="3" width="1.33203125" style="1" customWidth="1"/>
    <col min="4" max="4" width="9.6640625" style="1" customWidth="1"/>
    <col min="5" max="5" width="22.5546875" style="1" customWidth="1"/>
    <col min="6" max="6" width="27.5546875" style="1" customWidth="1"/>
    <col min="7" max="7" width="8.88671875" style="2" bestFit="1" customWidth="1"/>
    <col min="8" max="16384" width="8.88671875" style="2" customWidth="1"/>
  </cols>
  <sheetData>
    <row r="1" ht="15" hidden="1"/>
    <row r="2" spans="4:5" ht="15" hidden="1">
      <c r="D2" s="3" t="s">
        <v>564</v>
      </c>
      <c r="E2" s="4" t="s">
        <v>114</v>
      </c>
    </row>
    <row r="3" spans="4:5" ht="15" hidden="1">
      <c r="D3" s="4"/>
      <c r="E3" s="4" t="s">
        <v>115</v>
      </c>
    </row>
    <row r="4" spans="4:5" ht="15" hidden="1">
      <c r="D4" s="4" t="s">
        <v>116</v>
      </c>
      <c r="E4" s="5" t="s">
        <v>117</v>
      </c>
    </row>
    <row r="5" ht="15" hidden="1"/>
    <row r="6" spans="1:6" ht="25.5" customHeight="1">
      <c r="A6" s="513"/>
      <c r="B6" s="513"/>
      <c r="C6" s="513"/>
      <c r="D6" s="513"/>
      <c r="E6" s="513"/>
      <c r="F6" s="6"/>
    </row>
    <row r="7" spans="1:6" ht="25.5" customHeight="1">
      <c r="A7" s="6"/>
      <c r="B7" s="6"/>
      <c r="C7" s="6"/>
      <c r="D7" s="6"/>
      <c r="E7" s="6"/>
      <c r="F7" s="6"/>
    </row>
    <row r="8" spans="1:6" ht="25.5" customHeight="1">
      <c r="A8" s="6"/>
      <c r="B8" s="6"/>
      <c r="C8" s="6"/>
      <c r="D8" s="6"/>
      <c r="E8" s="6"/>
      <c r="F8" s="6"/>
    </row>
    <row r="9" spans="1:6" ht="25.5" customHeight="1">
      <c r="A9" s="6"/>
      <c r="B9" s="6"/>
      <c r="C9" s="6"/>
      <c r="D9" s="6"/>
      <c r="E9" s="6"/>
      <c r="F9" s="6"/>
    </row>
    <row r="10" spans="1:6" ht="25.5" customHeight="1">
      <c r="A10" s="6"/>
      <c r="B10" s="6"/>
      <c r="C10" s="6"/>
      <c r="D10" s="6"/>
      <c r="E10" s="6"/>
      <c r="F10" s="6"/>
    </row>
    <row r="11" spans="1:6" ht="19.5" customHeight="1">
      <c r="A11" s="513" t="s">
        <v>0</v>
      </c>
      <c r="B11" s="513"/>
      <c r="C11" s="513"/>
      <c r="D11" s="513"/>
      <c r="E11" s="513"/>
      <c r="F11" s="513"/>
    </row>
    <row r="12" spans="1:6" ht="19.5" customHeight="1">
      <c r="A12" s="513" t="s">
        <v>565</v>
      </c>
      <c r="B12" s="513"/>
      <c r="C12" s="513"/>
      <c r="D12" s="513"/>
      <c r="E12" s="513"/>
      <c r="F12" s="513"/>
    </row>
    <row r="13" spans="1:6" ht="24" customHeight="1">
      <c r="A13" s="513" t="s">
        <v>619</v>
      </c>
      <c r="B13" s="513"/>
      <c r="C13" s="513"/>
      <c r="D13" s="513"/>
      <c r="E13" s="513"/>
      <c r="F13" s="513"/>
    </row>
    <row r="14" ht="19.5" customHeight="1">
      <c r="F14" s="399" t="s">
        <v>577</v>
      </c>
    </row>
    <row r="15" spans="1:6" ht="28.5" customHeight="1">
      <c r="A15" s="7" t="s">
        <v>2</v>
      </c>
      <c r="B15" s="528" t="s">
        <v>3</v>
      </c>
      <c r="C15" s="529"/>
      <c r="D15" s="8" t="s">
        <v>4</v>
      </c>
      <c r="E15" s="9" t="s">
        <v>119</v>
      </c>
      <c r="F15" s="10" t="s">
        <v>120</v>
      </c>
    </row>
    <row r="16" spans="1:6" ht="21.75" customHeight="1">
      <c r="A16" s="11"/>
      <c r="B16" s="530" t="s">
        <v>243</v>
      </c>
      <c r="C16" s="531"/>
      <c r="D16" s="12"/>
      <c r="E16" s="13"/>
      <c r="F16" s="14"/>
    </row>
    <row r="17" spans="1:6" ht="21.75" customHeight="1">
      <c r="A17" s="15" t="s">
        <v>242</v>
      </c>
      <c r="B17" s="530" t="s">
        <v>566</v>
      </c>
      <c r="C17" s="531"/>
      <c r="D17" s="16" t="s">
        <v>278</v>
      </c>
      <c r="E17" s="17">
        <f>F24</f>
        <v>191243672447.43</v>
      </c>
      <c r="F17" s="18">
        <v>295936667818.14</v>
      </c>
    </row>
    <row r="18" spans="1:6" ht="49.5" customHeight="1">
      <c r="A18" s="15" t="s">
        <v>244</v>
      </c>
      <c r="B18" s="520" t="s">
        <v>567</v>
      </c>
      <c r="C18" s="521"/>
      <c r="D18" s="16" t="s">
        <v>280</v>
      </c>
      <c r="E18" s="19">
        <f>-F24</f>
        <v>-191243672447.43</v>
      </c>
      <c r="F18" s="20">
        <v>-295936667818.14</v>
      </c>
    </row>
    <row r="19" spans="1:6" ht="21.75" customHeight="1">
      <c r="A19" s="15" t="s">
        <v>247</v>
      </c>
      <c r="B19" s="522" t="s">
        <v>568</v>
      </c>
      <c r="C19" s="523"/>
      <c r="D19" s="21"/>
      <c r="E19" s="22">
        <f>E17+E18</f>
        <v>0</v>
      </c>
      <c r="F19" s="23">
        <f>F17+F18</f>
        <v>0</v>
      </c>
    </row>
    <row r="20" spans="1:6" ht="45.75" customHeight="1">
      <c r="A20" s="15" t="s">
        <v>250</v>
      </c>
      <c r="B20" s="520" t="s">
        <v>569</v>
      </c>
      <c r="C20" s="521"/>
      <c r="D20" s="16" t="s">
        <v>282</v>
      </c>
      <c r="E20" s="24">
        <f>'LRA KONSOLIDASI DES 2023'!G97</f>
        <v>113953605152.45978</v>
      </c>
      <c r="F20" s="25">
        <v>191243672447.43</v>
      </c>
    </row>
    <row r="21" spans="1:6" ht="21.75" customHeight="1">
      <c r="A21" s="15" t="s">
        <v>253</v>
      </c>
      <c r="B21" s="522" t="s">
        <v>570</v>
      </c>
      <c r="C21" s="523"/>
      <c r="D21" s="21"/>
      <c r="E21" s="26">
        <f>E19+E20</f>
        <v>113953605152.45978</v>
      </c>
      <c r="F21" s="23">
        <f>F19+F20</f>
        <v>191243672447.43</v>
      </c>
    </row>
    <row r="22" spans="1:6" ht="54.75" customHeight="1">
      <c r="A22" s="15" t="s">
        <v>256</v>
      </c>
      <c r="B22" s="520" t="s">
        <v>571</v>
      </c>
      <c r="C22" s="521"/>
      <c r="D22" s="16" t="s">
        <v>284</v>
      </c>
      <c r="E22" s="24">
        <v>0</v>
      </c>
      <c r="F22" s="25">
        <v>0</v>
      </c>
    </row>
    <row r="23" spans="1:6" ht="21.75" customHeight="1">
      <c r="A23" s="15" t="s">
        <v>260</v>
      </c>
      <c r="B23" s="520" t="s">
        <v>572</v>
      </c>
      <c r="C23" s="521"/>
      <c r="D23" s="16"/>
      <c r="E23" s="24">
        <v>0</v>
      </c>
      <c r="F23" s="25">
        <v>0</v>
      </c>
    </row>
    <row r="24" spans="1:6" ht="40.5" customHeight="1">
      <c r="A24" s="15">
        <v>8</v>
      </c>
      <c r="B24" s="522" t="s">
        <v>573</v>
      </c>
      <c r="C24" s="523"/>
      <c r="D24" s="27" t="s">
        <v>574</v>
      </c>
      <c r="E24" s="28">
        <f>E21+E22+E23</f>
        <v>113953605152.45978</v>
      </c>
      <c r="F24" s="29">
        <f>F21+F22+F23</f>
        <v>191243672447.43</v>
      </c>
    </row>
    <row r="25" spans="1:6" ht="21.75" customHeight="1">
      <c r="A25" s="30"/>
      <c r="B25" s="524"/>
      <c r="C25" s="525"/>
      <c r="D25" s="31"/>
      <c r="E25" s="32"/>
      <c r="F25" s="33"/>
    </row>
    <row r="26" spans="1:6" ht="19.5" customHeight="1">
      <c r="A26" s="526" t="s">
        <v>626</v>
      </c>
      <c r="B26" s="526"/>
      <c r="C26" s="526"/>
      <c r="D26" s="526"/>
      <c r="E26" s="526"/>
      <c r="F26" s="526"/>
    </row>
    <row r="27" spans="1:6" ht="19.5" customHeight="1">
      <c r="A27" s="34"/>
      <c r="B27" s="34"/>
      <c r="C27" s="35"/>
      <c r="D27" s="35"/>
      <c r="E27" s="35"/>
      <c r="F27" s="35"/>
    </row>
    <row r="28" spans="1:6" ht="19.5" customHeight="1">
      <c r="A28" s="36"/>
      <c r="B28" s="34"/>
      <c r="C28" s="37"/>
      <c r="D28" s="200"/>
      <c r="E28" s="527" t="s">
        <v>578</v>
      </c>
      <c r="F28" s="527"/>
    </row>
    <row r="29" spans="1:6" ht="19.5" customHeight="1">
      <c r="A29" s="38"/>
      <c r="B29" s="36"/>
      <c r="C29" s="37"/>
      <c r="D29" s="37"/>
      <c r="E29" s="37"/>
      <c r="F29" s="35"/>
    </row>
    <row r="30" spans="1:6" ht="19.5" customHeight="1">
      <c r="A30" s="38"/>
      <c r="B30" s="36"/>
      <c r="C30" s="37"/>
      <c r="D30" s="37"/>
      <c r="E30" s="37"/>
      <c r="F30" s="35"/>
    </row>
    <row r="31" spans="1:6" ht="19.5" customHeight="1">
      <c r="A31" s="38"/>
      <c r="B31" s="36"/>
      <c r="C31" s="37"/>
      <c r="D31" s="37"/>
      <c r="E31" s="37"/>
      <c r="F31" s="35"/>
    </row>
    <row r="32" spans="1:12" ht="19.5" customHeight="1">
      <c r="A32" s="38"/>
      <c r="B32" s="36"/>
      <c r="C32" s="39"/>
      <c r="E32" s="527" t="s">
        <v>579</v>
      </c>
      <c r="F32" s="527"/>
      <c r="L32" s="2" t="s">
        <v>575</v>
      </c>
    </row>
    <row r="33" spans="1:6" ht="19.5" customHeight="1">
      <c r="A33" s="38"/>
      <c r="B33" s="36"/>
      <c r="C33" s="200"/>
      <c r="D33" s="200"/>
      <c r="E33" s="200"/>
      <c r="F33" s="37"/>
    </row>
    <row r="34" spans="1:6" ht="19.5" customHeight="1">
      <c r="A34" s="34"/>
      <c r="B34" s="34"/>
      <c r="C34" s="34"/>
      <c r="D34" s="481"/>
      <c r="E34" s="481"/>
      <c r="F34" s="40"/>
    </row>
    <row r="35" spans="1:6" ht="15">
      <c r="A35" s="34"/>
      <c r="B35" s="34"/>
      <c r="C35" s="34"/>
      <c r="D35" s="34"/>
      <c r="E35" s="34"/>
      <c r="F35" s="34"/>
    </row>
    <row r="36" spans="1:6" ht="15">
      <c r="A36" s="34"/>
      <c r="B36" s="40"/>
      <c r="C36" s="34"/>
      <c r="D36" s="41"/>
      <c r="E36" s="41"/>
      <c r="F36" s="41"/>
    </row>
    <row r="37" spans="1:6" ht="15">
      <c r="A37" s="34"/>
      <c r="B37" s="34"/>
      <c r="C37" s="34"/>
      <c r="D37" s="34"/>
      <c r="E37" s="34"/>
      <c r="F37" s="34"/>
    </row>
    <row r="38" spans="1:6" ht="15">
      <c r="A38" s="34"/>
      <c r="B38" s="34"/>
      <c r="C38" s="34"/>
      <c r="D38" s="34"/>
      <c r="E38" s="34"/>
      <c r="F38" s="34"/>
    </row>
    <row r="41" spans="2:6" ht="15" customHeight="1">
      <c r="B41" s="42"/>
      <c r="C41" s="482"/>
      <c r="D41" s="482"/>
      <c r="E41" s="482"/>
      <c r="F41" s="43"/>
    </row>
  </sheetData>
  <sheetProtection/>
  <mergeCells count="18">
    <mergeCell ref="E32:F32"/>
    <mergeCell ref="E28:F28"/>
    <mergeCell ref="A6:E6"/>
    <mergeCell ref="A11:F11"/>
    <mergeCell ref="A12:F12"/>
    <mergeCell ref="A13:F13"/>
    <mergeCell ref="B15:C15"/>
    <mergeCell ref="B16:C16"/>
    <mergeCell ref="B17:C17"/>
    <mergeCell ref="B22:C22"/>
    <mergeCell ref="B23:C23"/>
    <mergeCell ref="B24:C24"/>
    <mergeCell ref="B25:C25"/>
    <mergeCell ref="A26:F26"/>
    <mergeCell ref="B18:C18"/>
    <mergeCell ref="B19:C19"/>
    <mergeCell ref="B20:C20"/>
    <mergeCell ref="B21:C21"/>
  </mergeCells>
  <printOptions/>
  <pageMargins left="1.116141732" right="0.71" top="1.011811024" bottom="0.998031496" header="0.31496062992126" footer="0.31496062992126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33"/>
  <sheetViews>
    <sheetView tabSelected="1" zoomScale="90" zoomScaleNormal="90" zoomScaleSheetLayoutView="118" workbookViewId="0" topLeftCell="A85">
      <selection activeCell="D113" sqref="D113"/>
    </sheetView>
  </sheetViews>
  <sheetFormatPr defaultColWidth="8.88671875" defaultRowHeight="15"/>
  <cols>
    <col min="1" max="1" width="6.88671875" style="129" customWidth="1"/>
    <col min="2" max="2" width="33.77734375" style="35" customWidth="1"/>
    <col min="3" max="3" width="9.21484375" style="35" customWidth="1"/>
    <col min="4" max="4" width="10.5546875" style="129" customWidth="1"/>
    <col min="5" max="5" width="10.5546875" style="129" hidden="1" customWidth="1"/>
    <col min="6" max="6" width="23.10546875" style="130" customWidth="1"/>
    <col min="7" max="7" width="24.99609375" style="130" customWidth="1"/>
    <col min="8" max="8" width="13.6640625" style="408" bestFit="1" customWidth="1"/>
    <col min="9" max="9" width="13.5546875" style="408" bestFit="1" customWidth="1"/>
    <col min="10" max="10" width="10.77734375" style="408" bestFit="1" customWidth="1"/>
    <col min="11" max="11" width="8.88671875" style="408" bestFit="1" customWidth="1"/>
    <col min="12" max="16384" width="8.88671875" style="408" customWidth="1"/>
  </cols>
  <sheetData>
    <row r="1" spans="1:7" ht="21.75" customHeight="1">
      <c r="A1" s="132"/>
      <c r="B1" s="132"/>
      <c r="C1" s="132"/>
      <c r="D1" s="132"/>
      <c r="E1" s="132"/>
      <c r="F1" s="133"/>
      <c r="G1" s="133"/>
    </row>
    <row r="2" spans="1:7" ht="28.5" customHeight="1">
      <c r="A2" s="132"/>
      <c r="B2" s="132"/>
      <c r="C2" s="132"/>
      <c r="D2" s="132"/>
      <c r="E2" s="132"/>
      <c r="F2" s="133"/>
      <c r="G2" s="133"/>
    </row>
    <row r="3" spans="1:7" ht="21.75" customHeight="1">
      <c r="A3" s="132"/>
      <c r="B3" s="132"/>
      <c r="C3" s="132"/>
      <c r="D3" s="132"/>
      <c r="E3" s="132"/>
      <c r="F3" s="133"/>
      <c r="G3" s="133"/>
    </row>
    <row r="4" spans="1:7" ht="21.75" customHeight="1">
      <c r="A4" s="132"/>
      <c r="B4" s="132"/>
      <c r="C4" s="132"/>
      <c r="D4" s="132"/>
      <c r="E4" s="132"/>
      <c r="F4" s="133"/>
      <c r="G4" s="133"/>
    </row>
    <row r="5" spans="1:7" ht="21.75" customHeight="1">
      <c r="A5" s="132"/>
      <c r="B5" s="132"/>
      <c r="C5" s="132"/>
      <c r="D5" s="132"/>
      <c r="E5" s="132"/>
      <c r="F5" s="133"/>
      <c r="G5" s="133"/>
    </row>
    <row r="6" spans="1:7" ht="18.75" customHeight="1">
      <c r="A6" s="557" t="s">
        <v>240</v>
      </c>
      <c r="B6" s="557"/>
      <c r="C6" s="557"/>
      <c r="D6" s="557"/>
      <c r="E6" s="557"/>
      <c r="F6" s="557"/>
      <c r="G6" s="557"/>
    </row>
    <row r="7" spans="1:7" ht="18.75" customHeight="1">
      <c r="A7" s="557" t="s">
        <v>241</v>
      </c>
      <c r="B7" s="557"/>
      <c r="C7" s="557"/>
      <c r="D7" s="557"/>
      <c r="E7" s="557"/>
      <c r="F7" s="557"/>
      <c r="G7" s="557"/>
    </row>
    <row r="8" spans="1:7" s="127" customFormat="1" ht="24.75" customHeight="1">
      <c r="A8" s="558" t="s">
        <v>618</v>
      </c>
      <c r="B8" s="558"/>
      <c r="C8" s="558"/>
      <c r="D8" s="558"/>
      <c r="E8" s="558"/>
      <c r="F8" s="558"/>
      <c r="G8" s="558"/>
    </row>
    <row r="9" spans="1:9" s="411" customFormat="1" ht="16.5" customHeight="1" thickBot="1">
      <c r="A9" s="134"/>
      <c r="B9" s="135"/>
      <c r="C9" s="135"/>
      <c r="D9" s="134"/>
      <c r="E9" s="134"/>
      <c r="F9" s="137"/>
      <c r="G9" s="409" t="s">
        <v>577</v>
      </c>
      <c r="H9" s="410"/>
      <c r="I9" s="410"/>
    </row>
    <row r="10" spans="1:7" ht="33" customHeight="1" thickBot="1">
      <c r="A10" s="138" t="s">
        <v>2</v>
      </c>
      <c r="B10" s="559" t="s">
        <v>3</v>
      </c>
      <c r="C10" s="560"/>
      <c r="D10" s="138" t="s">
        <v>4</v>
      </c>
      <c r="E10" s="138" t="s">
        <v>4</v>
      </c>
      <c r="F10" s="139" t="s">
        <v>119</v>
      </c>
      <c r="G10" s="139" t="s">
        <v>120</v>
      </c>
    </row>
    <row r="11" spans="1:7" ht="21.75" customHeight="1">
      <c r="A11" s="140" t="s">
        <v>242</v>
      </c>
      <c r="B11" s="543" t="s">
        <v>243</v>
      </c>
      <c r="C11" s="544"/>
      <c r="D11" s="141"/>
      <c r="E11" s="141"/>
      <c r="F11" s="142"/>
      <c r="G11" s="142"/>
    </row>
    <row r="12" spans="1:7" ht="24" customHeight="1">
      <c r="A12" s="140" t="s">
        <v>244</v>
      </c>
      <c r="B12" s="561" t="s">
        <v>245</v>
      </c>
      <c r="C12" s="562"/>
      <c r="D12" s="141" t="s">
        <v>246</v>
      </c>
      <c r="E12" s="141"/>
      <c r="F12" s="142"/>
      <c r="G12" s="142"/>
    </row>
    <row r="13" spans="1:7" ht="24" customHeight="1">
      <c r="A13" s="140" t="s">
        <v>247</v>
      </c>
      <c r="B13" s="143" t="s">
        <v>248</v>
      </c>
      <c r="C13" s="143"/>
      <c r="D13" s="144" t="s">
        <v>249</v>
      </c>
      <c r="E13" s="145"/>
      <c r="F13" s="146"/>
      <c r="G13" s="20"/>
    </row>
    <row r="14" spans="1:7" ht="24" customHeight="1">
      <c r="A14" s="140" t="s">
        <v>250</v>
      </c>
      <c r="B14" s="147" t="s">
        <v>251</v>
      </c>
      <c r="C14" s="147"/>
      <c r="D14" s="148" t="s">
        <v>252</v>
      </c>
      <c r="E14" s="149"/>
      <c r="F14" s="146">
        <v>0</v>
      </c>
      <c r="G14" s="20"/>
    </row>
    <row r="15" spans="1:7" ht="24" customHeight="1">
      <c r="A15" s="140" t="s">
        <v>253</v>
      </c>
      <c r="B15" s="147" t="s">
        <v>254</v>
      </c>
      <c r="C15" s="147"/>
      <c r="D15" s="148" t="s">
        <v>255</v>
      </c>
      <c r="E15" s="149">
        <v>1</v>
      </c>
      <c r="F15" s="146">
        <v>67071188644.14014</v>
      </c>
      <c r="G15" s="20">
        <v>119817397122.23</v>
      </c>
    </row>
    <row r="16" spans="1:7" ht="21.75" customHeight="1">
      <c r="A16" s="140" t="s">
        <v>256</v>
      </c>
      <c r="B16" s="147" t="s">
        <v>257</v>
      </c>
      <c r="C16" s="147"/>
      <c r="D16" s="148" t="s">
        <v>258</v>
      </c>
      <c r="E16" s="149" t="s">
        <v>259</v>
      </c>
      <c r="F16" s="146">
        <v>0</v>
      </c>
      <c r="G16" s="20"/>
    </row>
    <row r="17" spans="1:9" ht="24" customHeight="1">
      <c r="A17" s="140" t="s">
        <v>260</v>
      </c>
      <c r="B17" s="147" t="s">
        <v>261</v>
      </c>
      <c r="C17" s="147"/>
      <c r="D17" s="148" t="s">
        <v>262</v>
      </c>
      <c r="E17" s="149">
        <v>3</v>
      </c>
      <c r="F17" s="146">
        <v>601132820</v>
      </c>
      <c r="G17" s="20"/>
      <c r="H17" s="413"/>
      <c r="I17" s="414"/>
    </row>
    <row r="18" spans="1:7" ht="24" customHeight="1">
      <c r="A18" s="140" t="s">
        <v>263</v>
      </c>
      <c r="B18" s="147" t="s">
        <v>264</v>
      </c>
      <c r="C18" s="147"/>
      <c r="D18" s="148" t="s">
        <v>265</v>
      </c>
      <c r="E18" s="149">
        <v>2</v>
      </c>
      <c r="F18" s="146">
        <v>10230722</v>
      </c>
      <c r="G18" s="20">
        <v>10236077</v>
      </c>
    </row>
    <row r="19" spans="1:7" ht="24" customHeight="1">
      <c r="A19" s="140" t="s">
        <v>266</v>
      </c>
      <c r="B19" s="147" t="s">
        <v>267</v>
      </c>
      <c r="C19" s="147"/>
      <c r="D19" s="148" t="s">
        <v>268</v>
      </c>
      <c r="E19" s="149" t="s">
        <v>269</v>
      </c>
      <c r="F19" s="146">
        <v>38758539712.31999</v>
      </c>
      <c r="G19" s="20">
        <v>64695549324.61</v>
      </c>
    </row>
    <row r="20" spans="1:7" ht="24" customHeight="1">
      <c r="A20" s="140" t="s">
        <v>270</v>
      </c>
      <c r="B20" s="147" t="s">
        <v>271</v>
      </c>
      <c r="C20" s="147"/>
      <c r="D20" s="148" t="s">
        <v>272</v>
      </c>
      <c r="E20" s="149" t="s">
        <v>273</v>
      </c>
      <c r="F20" s="146">
        <v>7503164480.850002</v>
      </c>
      <c r="G20" s="20">
        <v>6254896034.24</v>
      </c>
    </row>
    <row r="21" spans="1:7" ht="24.75" customHeight="1">
      <c r="A21" s="140" t="s">
        <v>274</v>
      </c>
      <c r="B21" s="147" t="s">
        <v>275</v>
      </c>
      <c r="C21" s="147"/>
      <c r="D21" s="148" t="s">
        <v>276</v>
      </c>
      <c r="E21" s="149"/>
      <c r="F21" s="146">
        <v>610481593.15</v>
      </c>
      <c r="G21" s="20">
        <v>474385599.35</v>
      </c>
    </row>
    <row r="22" spans="1:7" ht="24.75" customHeight="1" hidden="1">
      <c r="A22" s="140"/>
      <c r="B22" s="147" t="s">
        <v>277</v>
      </c>
      <c r="C22" s="147"/>
      <c r="D22" s="148"/>
      <c r="E22" s="149" t="s">
        <v>278</v>
      </c>
      <c r="F22" s="146">
        <v>187018419.15</v>
      </c>
      <c r="G22" s="20"/>
    </row>
    <row r="23" spans="1:7" ht="24.75" customHeight="1" hidden="1">
      <c r="A23" s="140"/>
      <c r="B23" s="147" t="s">
        <v>279</v>
      </c>
      <c r="C23" s="147"/>
      <c r="D23" s="148"/>
      <c r="E23" s="149" t="s">
        <v>280</v>
      </c>
      <c r="F23" s="146">
        <v>0</v>
      </c>
      <c r="G23" s="20"/>
    </row>
    <row r="24" spans="1:7" ht="24.75" customHeight="1" hidden="1">
      <c r="A24" s="140"/>
      <c r="B24" s="147" t="s">
        <v>281</v>
      </c>
      <c r="C24" s="147"/>
      <c r="D24" s="148"/>
      <c r="E24" s="149" t="s">
        <v>282</v>
      </c>
      <c r="F24" s="146">
        <v>0</v>
      </c>
      <c r="G24" s="20"/>
    </row>
    <row r="25" spans="1:7" ht="24.75" customHeight="1" hidden="1">
      <c r="A25" s="140"/>
      <c r="B25" s="147" t="s">
        <v>283</v>
      </c>
      <c r="C25" s="147"/>
      <c r="D25" s="148"/>
      <c r="E25" s="149" t="s">
        <v>284</v>
      </c>
      <c r="F25" s="146">
        <v>423463174</v>
      </c>
      <c r="G25" s="20"/>
    </row>
    <row r="26" spans="1:7" ht="21.75" customHeight="1">
      <c r="A26" s="140" t="s">
        <v>285</v>
      </c>
      <c r="B26" s="147" t="s">
        <v>286</v>
      </c>
      <c r="C26" s="147"/>
      <c r="D26" s="148" t="s">
        <v>287</v>
      </c>
      <c r="E26" s="149">
        <v>7</v>
      </c>
      <c r="F26" s="146">
        <v>11995973053.350006</v>
      </c>
      <c r="G26" s="20">
        <v>11226316634</v>
      </c>
    </row>
    <row r="27" spans="1:7" ht="21.75" customHeight="1">
      <c r="A27" s="140" t="s">
        <v>288</v>
      </c>
      <c r="B27" s="147" t="s">
        <v>289</v>
      </c>
      <c r="C27" s="147"/>
      <c r="D27" s="148" t="s">
        <v>287</v>
      </c>
      <c r="E27" s="149">
        <v>8</v>
      </c>
      <c r="F27" s="146">
        <v>-4296540965.2</v>
      </c>
      <c r="G27" s="20">
        <v>-5208614573.93</v>
      </c>
    </row>
    <row r="28" spans="1:7" ht="21.75" customHeight="1">
      <c r="A28" s="140" t="s">
        <v>290</v>
      </c>
      <c r="B28" s="150" t="s">
        <v>291</v>
      </c>
      <c r="C28" s="147"/>
      <c r="D28" s="148" t="s">
        <v>287</v>
      </c>
      <c r="E28" s="149"/>
      <c r="F28" s="400">
        <f>SUM(F26:F27)</f>
        <v>7699432088.150006</v>
      </c>
      <c r="G28" s="406">
        <f>SUM(G26:G27)</f>
        <v>6017702060.07</v>
      </c>
    </row>
    <row r="29" spans="1:7" ht="24.75" customHeight="1">
      <c r="A29" s="140" t="s">
        <v>292</v>
      </c>
      <c r="B29" s="147" t="s">
        <v>293</v>
      </c>
      <c r="C29" s="147"/>
      <c r="D29" s="148" t="s">
        <v>294</v>
      </c>
      <c r="E29" s="151">
        <v>10</v>
      </c>
      <c r="F29" s="146">
        <v>4625019057</v>
      </c>
      <c r="G29" s="20">
        <v>7217998007</v>
      </c>
    </row>
    <row r="30" spans="1:7" s="420" customFormat="1" ht="24.75" customHeight="1">
      <c r="A30" s="152" t="s">
        <v>295</v>
      </c>
      <c r="B30" s="415" t="s">
        <v>296</v>
      </c>
      <c r="C30" s="415"/>
      <c r="D30" s="416" t="s">
        <v>294</v>
      </c>
      <c r="E30" s="417">
        <v>11</v>
      </c>
      <c r="F30" s="418">
        <v>-2068159551.6</v>
      </c>
      <c r="G30" s="419">
        <v>-2959719866</v>
      </c>
    </row>
    <row r="31" spans="1:7" ht="24.75" customHeight="1">
      <c r="A31" s="140" t="s">
        <v>297</v>
      </c>
      <c r="B31" s="150" t="s">
        <v>298</v>
      </c>
      <c r="C31" s="147"/>
      <c r="D31" s="148" t="s">
        <v>294</v>
      </c>
      <c r="E31" s="149"/>
      <c r="F31" s="400">
        <f>SUM(F29:F30)</f>
        <v>2556859505.4</v>
      </c>
      <c r="G31" s="406">
        <f>SUM(G29:G30)</f>
        <v>4258278141</v>
      </c>
    </row>
    <row r="32" spans="1:7" ht="41.25" customHeight="1">
      <c r="A32" s="140" t="s">
        <v>299</v>
      </c>
      <c r="B32" s="153" t="s">
        <v>300</v>
      </c>
      <c r="C32" s="147"/>
      <c r="D32" s="148" t="s">
        <v>301</v>
      </c>
      <c r="E32" s="151">
        <v>13</v>
      </c>
      <c r="F32" s="146">
        <v>110358980</v>
      </c>
      <c r="G32" s="20">
        <v>121517355</v>
      </c>
    </row>
    <row r="33" spans="1:7" s="420" customFormat="1" ht="39.75" customHeight="1">
      <c r="A33" s="152" t="s">
        <v>302</v>
      </c>
      <c r="B33" s="554" t="s">
        <v>303</v>
      </c>
      <c r="C33" s="555"/>
      <c r="D33" s="416" t="s">
        <v>301</v>
      </c>
      <c r="E33" s="417">
        <v>14</v>
      </c>
      <c r="F33" s="418">
        <v>-110358980</v>
      </c>
      <c r="G33" s="419">
        <v>-121517355</v>
      </c>
    </row>
    <row r="34" spans="1:7" ht="41.25" customHeight="1">
      <c r="A34" s="140" t="s">
        <v>304</v>
      </c>
      <c r="B34" s="154" t="s">
        <v>305</v>
      </c>
      <c r="C34" s="147"/>
      <c r="D34" s="148" t="s">
        <v>301</v>
      </c>
      <c r="E34" s="149"/>
      <c r="F34" s="400">
        <f>SUM(F32:F33)</f>
        <v>0</v>
      </c>
      <c r="G34" s="406">
        <f>SUM(G32:G33)</f>
        <v>0</v>
      </c>
    </row>
    <row r="35" spans="1:7" ht="26.25" customHeight="1">
      <c r="A35" s="140" t="s">
        <v>306</v>
      </c>
      <c r="B35" s="147" t="s">
        <v>307</v>
      </c>
      <c r="C35" s="147"/>
      <c r="D35" s="148" t="s">
        <v>308</v>
      </c>
      <c r="E35" s="151">
        <v>16</v>
      </c>
      <c r="F35" s="146">
        <v>8072837702.85</v>
      </c>
      <c r="G35" s="20">
        <v>6558726241.18</v>
      </c>
    </row>
    <row r="36" spans="1:7" s="420" customFormat="1" ht="26.25" customHeight="1">
      <c r="A36" s="152" t="s">
        <v>309</v>
      </c>
      <c r="B36" s="415" t="s">
        <v>310</v>
      </c>
      <c r="C36" s="415"/>
      <c r="D36" s="416" t="s">
        <v>308</v>
      </c>
      <c r="E36" s="417">
        <v>17</v>
      </c>
      <c r="F36" s="418">
        <v>-165826573.75</v>
      </c>
      <c r="G36" s="419">
        <v>-151600739.41</v>
      </c>
    </row>
    <row r="37" spans="1:7" ht="26.25" customHeight="1">
      <c r="A37" s="140" t="s">
        <v>311</v>
      </c>
      <c r="B37" s="150" t="s">
        <v>312</v>
      </c>
      <c r="C37" s="421"/>
      <c r="D37" s="148" t="s">
        <v>308</v>
      </c>
      <c r="E37" s="149"/>
      <c r="F37" s="400">
        <f>SUM(F35:F36)</f>
        <v>7907011129.1</v>
      </c>
      <c r="G37" s="406">
        <f>SUM(G35:G36)</f>
        <v>6407125501.77</v>
      </c>
    </row>
    <row r="38" spans="1:7" ht="24" customHeight="1">
      <c r="A38" s="140" t="s">
        <v>313</v>
      </c>
      <c r="B38" s="147" t="s">
        <v>314</v>
      </c>
      <c r="C38" s="147"/>
      <c r="D38" s="148" t="s">
        <v>315</v>
      </c>
      <c r="E38" s="149"/>
      <c r="F38" s="146">
        <v>13537733840.96</v>
      </c>
      <c r="G38" s="422">
        <f>SUM(G39:G41)</f>
        <v>12928832764.5</v>
      </c>
    </row>
    <row r="39" spans="1:7" ht="16.5" customHeight="1" hidden="1">
      <c r="A39" s="140"/>
      <c r="B39" s="147" t="s">
        <v>316</v>
      </c>
      <c r="C39" s="147"/>
      <c r="D39" s="148"/>
      <c r="E39" s="149" t="s">
        <v>317</v>
      </c>
      <c r="F39" s="146">
        <v>858025724</v>
      </c>
      <c r="G39" s="20">
        <v>915118932</v>
      </c>
    </row>
    <row r="40" spans="1:7" ht="17.25" customHeight="1" hidden="1">
      <c r="A40" s="140"/>
      <c r="B40" s="147" t="s">
        <v>318</v>
      </c>
      <c r="C40" s="147"/>
      <c r="D40" s="148"/>
      <c r="E40" s="149" t="s">
        <v>319</v>
      </c>
      <c r="F40" s="146">
        <v>12679708116.96</v>
      </c>
      <c r="G40" s="20">
        <v>12013713832.5</v>
      </c>
    </row>
    <row r="41" spans="1:7" ht="17.25" customHeight="1" hidden="1">
      <c r="A41" s="140"/>
      <c r="B41" s="35" t="s">
        <v>320</v>
      </c>
      <c r="C41" s="147"/>
      <c r="D41" s="148"/>
      <c r="E41" s="149" t="s">
        <v>321</v>
      </c>
      <c r="F41" s="146"/>
      <c r="G41" s="20"/>
    </row>
    <row r="42" spans="1:7" ht="26.25" customHeight="1">
      <c r="A42" s="140">
        <v>25</v>
      </c>
      <c r="B42" s="147" t="s">
        <v>322</v>
      </c>
      <c r="C42" s="147"/>
      <c r="D42" s="148" t="s">
        <v>323</v>
      </c>
      <c r="E42" s="149">
        <v>19</v>
      </c>
      <c r="F42" s="146">
        <v>364051750</v>
      </c>
      <c r="G42" s="20"/>
    </row>
    <row r="43" spans="1:7" ht="38.25" customHeight="1">
      <c r="A43" s="140">
        <v>26</v>
      </c>
      <c r="B43" s="549" t="s">
        <v>324</v>
      </c>
      <c r="C43" s="546"/>
      <c r="D43" s="155"/>
      <c r="E43" s="156"/>
      <c r="F43" s="157">
        <f>F15+F17+F18+F19+F20+F21+F16+F28+F31+F34+F37+F38+F42</f>
        <v>146619826286.07013</v>
      </c>
      <c r="G43" s="158">
        <f>G15+G17+G18+G19+G20+G21+G16+G28+G31+G34+G37+G38+G42</f>
        <v>220864402624.77</v>
      </c>
    </row>
    <row r="44" spans="1:7" ht="23.25" customHeight="1">
      <c r="A44" s="140">
        <v>27</v>
      </c>
      <c r="B44" s="556"/>
      <c r="C44" s="533"/>
      <c r="D44" s="140"/>
      <c r="E44" s="159"/>
      <c r="F44" s="146"/>
      <c r="G44" s="20"/>
    </row>
    <row r="45" spans="1:7" ht="26.25" customHeight="1">
      <c r="A45" s="140">
        <v>28</v>
      </c>
      <c r="B45" s="543" t="s">
        <v>325</v>
      </c>
      <c r="C45" s="544"/>
      <c r="D45" s="141" t="s">
        <v>326</v>
      </c>
      <c r="E45" s="160"/>
      <c r="F45" s="146"/>
      <c r="G45" s="20"/>
    </row>
    <row r="46" spans="1:7" ht="26.25" customHeight="1">
      <c r="A46" s="140">
        <v>29</v>
      </c>
      <c r="B46" s="543" t="s">
        <v>327</v>
      </c>
      <c r="C46" s="544"/>
      <c r="D46" s="141" t="s">
        <v>328</v>
      </c>
      <c r="E46" s="160"/>
      <c r="F46" s="146"/>
      <c r="G46" s="20"/>
    </row>
    <row r="47" spans="1:7" ht="26.25" customHeight="1">
      <c r="A47" s="140">
        <v>30</v>
      </c>
      <c r="B47" s="532" t="s">
        <v>329</v>
      </c>
      <c r="C47" s="533"/>
      <c r="D47" s="140" t="s">
        <v>330</v>
      </c>
      <c r="E47" s="159">
        <v>21</v>
      </c>
      <c r="F47" s="146">
        <v>25418517513.890003</v>
      </c>
      <c r="G47" s="20">
        <v>24999610290.58</v>
      </c>
    </row>
    <row r="48" spans="1:7" ht="26.25" customHeight="1">
      <c r="A48" s="140">
        <v>31</v>
      </c>
      <c r="B48" s="532" t="s">
        <v>331</v>
      </c>
      <c r="C48" s="533"/>
      <c r="D48" s="140" t="s">
        <v>332</v>
      </c>
      <c r="E48" s="159">
        <v>22</v>
      </c>
      <c r="F48" s="146">
        <v>-10134892010.33</v>
      </c>
      <c r="G48" s="20">
        <v>-9691623240.33</v>
      </c>
    </row>
    <row r="49" spans="1:7" ht="26.25" customHeight="1">
      <c r="A49" s="140">
        <v>32</v>
      </c>
      <c r="B49" s="550" t="s">
        <v>333</v>
      </c>
      <c r="C49" s="551"/>
      <c r="D49" s="140" t="s">
        <v>332</v>
      </c>
      <c r="E49" s="159"/>
      <c r="F49" s="400">
        <f>SUM(F47:F48)</f>
        <v>15283625503.560003</v>
      </c>
      <c r="G49" s="406">
        <f>SUM(G47:G48)</f>
        <v>15307987050.250002</v>
      </c>
    </row>
    <row r="50" spans="1:7" ht="31.5" customHeight="1" thickBot="1">
      <c r="A50" s="498">
        <v>33</v>
      </c>
      <c r="B50" s="552" t="s">
        <v>607</v>
      </c>
      <c r="C50" s="540"/>
      <c r="D50" s="161"/>
      <c r="E50" s="499"/>
      <c r="F50" s="28">
        <f>F49</f>
        <v>15283625503.560003</v>
      </c>
      <c r="G50" s="29">
        <f>G49</f>
        <v>15307987050.250002</v>
      </c>
    </row>
    <row r="51" spans="1:7" ht="22.5" customHeight="1">
      <c r="A51" s="140">
        <v>34</v>
      </c>
      <c r="B51" s="162"/>
      <c r="C51" s="412"/>
      <c r="D51" s="141"/>
      <c r="E51" s="160"/>
      <c r="F51" s="146"/>
      <c r="G51" s="20"/>
    </row>
    <row r="52" spans="1:7" ht="21.75" customHeight="1">
      <c r="A52" s="140">
        <v>35</v>
      </c>
      <c r="B52" s="543" t="s">
        <v>334</v>
      </c>
      <c r="C52" s="544"/>
      <c r="D52" s="141" t="s">
        <v>335</v>
      </c>
      <c r="E52" s="160"/>
      <c r="F52" s="146"/>
      <c r="G52" s="20"/>
    </row>
    <row r="53" spans="1:7" ht="21.75" customHeight="1">
      <c r="A53" s="140">
        <v>36</v>
      </c>
      <c r="B53" s="553" t="s">
        <v>336</v>
      </c>
      <c r="C53" s="533"/>
      <c r="D53" s="140" t="s">
        <v>337</v>
      </c>
      <c r="E53" s="159"/>
      <c r="F53" s="146">
        <v>140534524709</v>
      </c>
      <c r="G53" s="20">
        <v>140522766667</v>
      </c>
    </row>
    <row r="54" spans="1:7" ht="21.75" customHeight="1" hidden="1">
      <c r="A54" s="140"/>
      <c r="B54" s="147" t="s">
        <v>338</v>
      </c>
      <c r="C54" s="168"/>
      <c r="D54" s="141"/>
      <c r="E54" s="159" t="s">
        <v>339</v>
      </c>
      <c r="F54" s="146">
        <v>68815164850</v>
      </c>
      <c r="G54" s="20">
        <v>61486970783</v>
      </c>
    </row>
    <row r="55" spans="1:7" ht="21.75" customHeight="1" hidden="1">
      <c r="A55" s="140"/>
      <c r="B55" s="147" t="s">
        <v>340</v>
      </c>
      <c r="C55" s="168"/>
      <c r="D55" s="141"/>
      <c r="E55" s="159" t="s">
        <v>341</v>
      </c>
      <c r="F55" s="146">
        <v>30266988124</v>
      </c>
      <c r="G55" s="20">
        <v>38830077525</v>
      </c>
    </row>
    <row r="56" spans="1:7" ht="21.75" customHeight="1" hidden="1">
      <c r="A56" s="140"/>
      <c r="B56" s="147" t="s">
        <v>342</v>
      </c>
      <c r="C56" s="168"/>
      <c r="D56" s="141"/>
      <c r="E56" s="159" t="s">
        <v>343</v>
      </c>
      <c r="F56" s="146">
        <v>7936264985.000001</v>
      </c>
      <c r="G56" s="20">
        <v>6689611609</v>
      </c>
    </row>
    <row r="57" spans="1:7" ht="21.75" customHeight="1" hidden="1">
      <c r="A57" s="140"/>
      <c r="B57" s="164" t="s">
        <v>344</v>
      </c>
      <c r="C57" s="424"/>
      <c r="D57" s="165"/>
      <c r="E57" s="166" t="s">
        <v>345</v>
      </c>
      <c r="F57" s="146">
        <v>33516106750</v>
      </c>
      <c r="G57" s="20">
        <v>33516106750</v>
      </c>
    </row>
    <row r="58" spans="1:7" ht="33" customHeight="1">
      <c r="A58" s="140">
        <v>37</v>
      </c>
      <c r="B58" s="537" t="s">
        <v>606</v>
      </c>
      <c r="C58" s="538"/>
      <c r="D58" s="165"/>
      <c r="E58" s="167"/>
      <c r="F58" s="157">
        <f>F53</f>
        <v>140534524709</v>
      </c>
      <c r="G58" s="158">
        <f>G53</f>
        <v>140522766667</v>
      </c>
    </row>
    <row r="59" spans="1:7" ht="27.75" customHeight="1">
      <c r="A59" s="140">
        <v>38</v>
      </c>
      <c r="B59" s="545" t="s">
        <v>605</v>
      </c>
      <c r="C59" s="546"/>
      <c r="D59" s="155"/>
      <c r="E59" s="156"/>
      <c r="F59" s="157">
        <f>F50+F58</f>
        <v>155818150212.56</v>
      </c>
      <c r="G59" s="158">
        <f>G50+G58</f>
        <v>155830753717.25</v>
      </c>
    </row>
    <row r="60" spans="1:7" ht="16.5" customHeight="1">
      <c r="A60" s="140">
        <v>39</v>
      </c>
      <c r="B60" s="168"/>
      <c r="C60" s="168"/>
      <c r="D60" s="141"/>
      <c r="E60" s="160"/>
      <c r="F60" s="146"/>
      <c r="G60" s="20"/>
    </row>
    <row r="61" spans="1:7" ht="28.5" customHeight="1">
      <c r="A61" s="140">
        <v>40</v>
      </c>
      <c r="B61" s="543" t="s">
        <v>346</v>
      </c>
      <c r="C61" s="544"/>
      <c r="D61" s="141" t="s">
        <v>347</v>
      </c>
      <c r="E61" s="160"/>
      <c r="F61" s="146"/>
      <c r="G61" s="20"/>
    </row>
    <row r="62" spans="1:7" ht="24" customHeight="1">
      <c r="A62" s="140">
        <v>41</v>
      </c>
      <c r="B62" s="532" t="s">
        <v>348</v>
      </c>
      <c r="C62" s="533"/>
      <c r="D62" s="140" t="s">
        <v>349</v>
      </c>
      <c r="E62" s="169">
        <v>26</v>
      </c>
      <c r="F62" s="146">
        <v>710169521272.27</v>
      </c>
      <c r="G62" s="20">
        <v>710406120272.27</v>
      </c>
    </row>
    <row r="63" spans="1:10" ht="24" customHeight="1">
      <c r="A63" s="140">
        <v>42</v>
      </c>
      <c r="B63" s="532" t="s">
        <v>350</v>
      </c>
      <c r="C63" s="533"/>
      <c r="D63" s="140" t="s">
        <v>351</v>
      </c>
      <c r="E63" s="169">
        <v>27</v>
      </c>
      <c r="F63" s="146">
        <v>776839667064.5</v>
      </c>
      <c r="G63" s="20">
        <v>704569408867.71</v>
      </c>
      <c r="I63" s="425"/>
      <c r="J63" s="426"/>
    </row>
    <row r="64" spans="1:7" s="420" customFormat="1" ht="24" customHeight="1">
      <c r="A64" s="140">
        <v>43</v>
      </c>
      <c r="B64" s="415" t="s">
        <v>352</v>
      </c>
      <c r="C64" s="427"/>
      <c r="D64" s="152"/>
      <c r="E64" s="428">
        <v>28</v>
      </c>
      <c r="F64" s="418">
        <v>-638444793528.5398</v>
      </c>
      <c r="G64" s="419">
        <v>-574146833518.54</v>
      </c>
    </row>
    <row r="65" spans="1:7" s="411" customFormat="1" ht="24" customHeight="1">
      <c r="A65" s="140">
        <v>44</v>
      </c>
      <c r="B65" s="170" t="s">
        <v>353</v>
      </c>
      <c r="C65" s="412"/>
      <c r="D65" s="141"/>
      <c r="E65" s="169"/>
      <c r="F65" s="401">
        <f>SUM(F63:F64)</f>
        <v>138394873535.9602</v>
      </c>
      <c r="G65" s="429">
        <f>SUM(G63:G64)</f>
        <v>130422575349.16992</v>
      </c>
    </row>
    <row r="66" spans="1:10" ht="24" customHeight="1">
      <c r="A66" s="140">
        <v>45</v>
      </c>
      <c r="B66" s="532" t="s">
        <v>354</v>
      </c>
      <c r="C66" s="533"/>
      <c r="D66" s="140" t="s">
        <v>355</v>
      </c>
      <c r="E66" s="169">
        <v>30</v>
      </c>
      <c r="F66" s="146">
        <v>1051357839620.1299</v>
      </c>
      <c r="G66" s="20">
        <v>943400178827.51</v>
      </c>
      <c r="H66" s="127"/>
      <c r="I66" s="430"/>
      <c r="J66" s="426"/>
    </row>
    <row r="67" spans="1:9" s="420" customFormat="1" ht="24" customHeight="1">
      <c r="A67" s="140">
        <v>46</v>
      </c>
      <c r="B67" s="415" t="s">
        <v>356</v>
      </c>
      <c r="C67" s="427"/>
      <c r="D67" s="152"/>
      <c r="E67" s="428">
        <v>31</v>
      </c>
      <c r="F67" s="418">
        <v>-214838706903.3</v>
      </c>
      <c r="G67" s="419">
        <v>-191683302682.3</v>
      </c>
      <c r="H67" s="431"/>
      <c r="I67" s="431"/>
    </row>
    <row r="68" spans="1:7" s="411" customFormat="1" ht="24" customHeight="1">
      <c r="A68" s="140">
        <v>47</v>
      </c>
      <c r="B68" s="170" t="s">
        <v>357</v>
      </c>
      <c r="C68" s="412"/>
      <c r="D68" s="141"/>
      <c r="E68" s="169"/>
      <c r="F68" s="401">
        <f>SUM(F66:F67)</f>
        <v>836519132716.8298</v>
      </c>
      <c r="G68" s="429">
        <f>SUM(G66:G67)</f>
        <v>751716876145.21</v>
      </c>
    </row>
    <row r="69" spans="1:10" ht="24" customHeight="1">
      <c r="A69" s="140">
        <v>48</v>
      </c>
      <c r="B69" s="532" t="s">
        <v>358</v>
      </c>
      <c r="C69" s="533"/>
      <c r="D69" s="140" t="s">
        <v>359</v>
      </c>
      <c r="E69" s="169">
        <v>33</v>
      </c>
      <c r="F69" s="146">
        <v>1464805790487.1401</v>
      </c>
      <c r="G69" s="20">
        <v>1417896999992.67</v>
      </c>
      <c r="I69" s="425"/>
      <c r="J69" s="426"/>
    </row>
    <row r="70" spans="1:7" s="420" customFormat="1" ht="24" customHeight="1">
      <c r="A70" s="140">
        <v>49</v>
      </c>
      <c r="B70" s="415" t="s">
        <v>360</v>
      </c>
      <c r="C70" s="427"/>
      <c r="D70" s="152"/>
      <c r="E70" s="428">
        <v>34</v>
      </c>
      <c r="F70" s="418">
        <v>-780193133666</v>
      </c>
      <c r="G70" s="419">
        <v>-720579673319</v>
      </c>
    </row>
    <row r="71" spans="1:7" s="411" customFormat="1" ht="24" customHeight="1">
      <c r="A71" s="140">
        <v>50</v>
      </c>
      <c r="B71" s="170" t="s">
        <v>361</v>
      </c>
      <c r="C71" s="412"/>
      <c r="D71" s="141"/>
      <c r="E71" s="169"/>
      <c r="F71" s="401">
        <f>SUM(F69:F70)</f>
        <v>684612656821.1401</v>
      </c>
      <c r="G71" s="429">
        <f>SUM(G69:G70)</f>
        <v>697317326673.6699</v>
      </c>
    </row>
    <row r="72" spans="1:10" ht="24" customHeight="1">
      <c r="A72" s="140">
        <v>51</v>
      </c>
      <c r="B72" s="532" t="s">
        <v>362</v>
      </c>
      <c r="C72" s="533"/>
      <c r="D72" s="140" t="s">
        <v>363</v>
      </c>
      <c r="E72" s="169">
        <v>36</v>
      </c>
      <c r="F72" s="146">
        <v>6698636203.19</v>
      </c>
      <c r="G72" s="20">
        <v>6625595703.19</v>
      </c>
      <c r="I72" s="425"/>
      <c r="J72" s="426"/>
    </row>
    <row r="73" spans="1:7" ht="24" customHeight="1">
      <c r="A73" s="140">
        <v>52</v>
      </c>
      <c r="B73" s="147" t="s">
        <v>364</v>
      </c>
      <c r="C73" s="423"/>
      <c r="D73" s="140"/>
      <c r="E73" s="169">
        <v>37</v>
      </c>
      <c r="F73" s="146">
        <v>-1179386093.92</v>
      </c>
      <c r="G73" s="20">
        <v>-1071131843.92</v>
      </c>
    </row>
    <row r="74" spans="1:7" s="411" customFormat="1" ht="24" customHeight="1">
      <c r="A74" s="140">
        <v>53</v>
      </c>
      <c r="B74" s="170" t="s">
        <v>365</v>
      </c>
      <c r="C74" s="412"/>
      <c r="D74" s="141"/>
      <c r="E74" s="169"/>
      <c r="F74" s="401">
        <f>SUM(F72:F73)</f>
        <v>5519250109.2699995</v>
      </c>
      <c r="G74" s="142">
        <f>SUM(G72:G73)</f>
        <v>5554463859.2699995</v>
      </c>
    </row>
    <row r="75" spans="1:10" ht="24" customHeight="1">
      <c r="A75" s="140">
        <v>54</v>
      </c>
      <c r="B75" s="532" t="s">
        <v>366</v>
      </c>
      <c r="C75" s="533"/>
      <c r="D75" s="140" t="s">
        <v>367</v>
      </c>
      <c r="E75" s="169">
        <v>39</v>
      </c>
      <c r="F75" s="146">
        <v>6523176460.389999</v>
      </c>
      <c r="G75" s="20">
        <v>9539402677.35</v>
      </c>
      <c r="I75" s="425"/>
      <c r="J75" s="426"/>
    </row>
    <row r="76" spans="1:9" s="432" customFormat="1" ht="27" customHeight="1">
      <c r="A76" s="140">
        <v>55</v>
      </c>
      <c r="B76" s="549" t="s">
        <v>604</v>
      </c>
      <c r="C76" s="546"/>
      <c r="D76" s="155"/>
      <c r="E76" s="156"/>
      <c r="F76" s="157">
        <f>F62+F65+F68+F71+F74+F75</f>
        <v>2381738610915.8604</v>
      </c>
      <c r="G76" s="158">
        <f>G62+G65+G68+G71+G74+G75</f>
        <v>2304956764976.94</v>
      </c>
      <c r="I76" s="433"/>
    </row>
    <row r="77" spans="1:7" ht="21" customHeight="1">
      <c r="A77" s="140">
        <v>56</v>
      </c>
      <c r="B77" s="532"/>
      <c r="C77" s="533"/>
      <c r="D77" s="140"/>
      <c r="E77" s="159"/>
      <c r="F77" s="146"/>
      <c r="G77" s="20"/>
    </row>
    <row r="78" spans="1:7" ht="28.5" customHeight="1">
      <c r="A78" s="140">
        <v>57</v>
      </c>
      <c r="B78" s="543" t="s">
        <v>368</v>
      </c>
      <c r="C78" s="544"/>
      <c r="D78" s="141" t="s">
        <v>369</v>
      </c>
      <c r="E78" s="160"/>
      <c r="F78" s="146"/>
      <c r="G78" s="20"/>
    </row>
    <row r="79" spans="1:7" ht="24.75" customHeight="1">
      <c r="A79" s="140">
        <v>58</v>
      </c>
      <c r="B79" s="402" t="s">
        <v>370</v>
      </c>
      <c r="C79" s="168"/>
      <c r="D79" s="141"/>
      <c r="E79" s="159">
        <v>41</v>
      </c>
      <c r="F79" s="146">
        <v>0</v>
      </c>
      <c r="G79" s="20">
        <v>0</v>
      </c>
    </row>
    <row r="80" spans="1:7" ht="24.75" customHeight="1">
      <c r="A80" s="140">
        <v>59</v>
      </c>
      <c r="B80" s="402" t="s">
        <v>371</v>
      </c>
      <c r="C80" s="168"/>
      <c r="D80" s="141"/>
      <c r="E80" s="159">
        <v>42</v>
      </c>
      <c r="F80" s="146">
        <v>0</v>
      </c>
      <c r="G80" s="20">
        <v>0</v>
      </c>
    </row>
    <row r="81" spans="1:7" ht="24.75" customHeight="1">
      <c r="A81" s="140">
        <v>60</v>
      </c>
      <c r="B81" s="403" t="s">
        <v>372</v>
      </c>
      <c r="C81" s="434"/>
      <c r="D81" s="404"/>
      <c r="E81" s="405"/>
      <c r="F81" s="146">
        <v>0</v>
      </c>
      <c r="G81" s="406">
        <f>SUM(G79:G80)</f>
        <v>0</v>
      </c>
    </row>
    <row r="82" spans="1:7" ht="24.75" customHeight="1">
      <c r="A82" s="140">
        <v>61</v>
      </c>
      <c r="B82" s="402" t="s">
        <v>373</v>
      </c>
      <c r="C82" s="168"/>
      <c r="D82" s="141"/>
      <c r="E82" s="159" t="s">
        <v>374</v>
      </c>
      <c r="F82" s="146">
        <v>0</v>
      </c>
      <c r="G82" s="20">
        <v>0</v>
      </c>
    </row>
    <row r="83" spans="1:7" ht="24.75" customHeight="1">
      <c r="A83" s="140">
        <v>62</v>
      </c>
      <c r="B83" s="402" t="s">
        <v>375</v>
      </c>
      <c r="C83" s="168"/>
      <c r="D83" s="141"/>
      <c r="E83" s="159" t="s">
        <v>376</v>
      </c>
      <c r="F83" s="146">
        <v>0</v>
      </c>
      <c r="G83" s="20">
        <v>0</v>
      </c>
    </row>
    <row r="84" spans="1:7" ht="24.75" customHeight="1">
      <c r="A84" s="140">
        <v>63</v>
      </c>
      <c r="B84" s="403" t="s">
        <v>377</v>
      </c>
      <c r="C84" s="434"/>
      <c r="D84" s="404"/>
      <c r="E84" s="405"/>
      <c r="F84" s="146">
        <v>0</v>
      </c>
      <c r="G84" s="406">
        <f>SUM(G82:G83)</f>
        <v>0</v>
      </c>
    </row>
    <row r="85" spans="1:7" ht="24.75" customHeight="1">
      <c r="A85" s="140">
        <v>64</v>
      </c>
      <c r="B85" s="402" t="s">
        <v>378</v>
      </c>
      <c r="C85" s="168"/>
      <c r="D85" s="140" t="s">
        <v>379</v>
      </c>
      <c r="E85" s="159">
        <v>43</v>
      </c>
      <c r="F85" s="146">
        <v>0</v>
      </c>
      <c r="G85" s="20"/>
    </row>
    <row r="86" spans="1:7" ht="24.75" customHeight="1">
      <c r="A86" s="140">
        <v>65</v>
      </c>
      <c r="B86" s="402" t="s">
        <v>380</v>
      </c>
      <c r="C86" s="168"/>
      <c r="D86" s="140" t="s">
        <v>379</v>
      </c>
      <c r="E86" s="159">
        <v>44</v>
      </c>
      <c r="F86" s="146">
        <v>0</v>
      </c>
      <c r="G86" s="20"/>
    </row>
    <row r="87" spans="1:7" ht="24.75" customHeight="1">
      <c r="A87" s="140">
        <v>66</v>
      </c>
      <c r="B87" s="403" t="s">
        <v>381</v>
      </c>
      <c r="C87" s="434"/>
      <c r="D87" s="140" t="s">
        <v>379</v>
      </c>
      <c r="E87" s="159"/>
      <c r="F87" s="400">
        <v>0</v>
      </c>
      <c r="G87" s="406">
        <f>SUM(G85:G86)</f>
        <v>0</v>
      </c>
    </row>
    <row r="88" spans="1:7" ht="24.75" customHeight="1">
      <c r="A88" s="140">
        <v>67</v>
      </c>
      <c r="B88" s="402" t="s">
        <v>382</v>
      </c>
      <c r="C88" s="168"/>
      <c r="D88" s="140" t="s">
        <v>383</v>
      </c>
      <c r="E88" s="159">
        <v>46</v>
      </c>
      <c r="F88" s="146">
        <v>119532900004</v>
      </c>
      <c r="G88" s="20">
        <v>119532900004</v>
      </c>
    </row>
    <row r="89" spans="1:7" ht="24.75" customHeight="1">
      <c r="A89" s="140">
        <v>68</v>
      </c>
      <c r="B89" s="402" t="s">
        <v>384</v>
      </c>
      <c r="C89" s="168"/>
      <c r="D89" s="140" t="s">
        <v>632</v>
      </c>
      <c r="E89" s="159">
        <v>47</v>
      </c>
      <c r="F89" s="146">
        <v>23172037247</v>
      </c>
      <c r="G89" s="20">
        <v>23128572247</v>
      </c>
    </row>
    <row r="90" spans="1:7" s="420" customFormat="1" ht="37.5" customHeight="1">
      <c r="A90" s="140">
        <v>69</v>
      </c>
      <c r="B90" s="435" t="s">
        <v>386</v>
      </c>
      <c r="C90" s="192"/>
      <c r="D90" s="152" t="s">
        <v>632</v>
      </c>
      <c r="E90" s="159">
        <v>48</v>
      </c>
      <c r="F90" s="418">
        <v>-22699916915</v>
      </c>
      <c r="G90" s="419">
        <v>-21701067582</v>
      </c>
    </row>
    <row r="91" spans="1:7" ht="24.75" customHeight="1">
      <c r="A91" s="140">
        <v>70</v>
      </c>
      <c r="B91" s="403" t="s">
        <v>387</v>
      </c>
      <c r="C91" s="434"/>
      <c r="D91" s="140" t="s">
        <v>632</v>
      </c>
      <c r="E91" s="159"/>
      <c r="F91" s="400">
        <f>SUM(F89:F90)</f>
        <v>472120332</v>
      </c>
      <c r="G91" s="406">
        <f>SUM(G89:G90)</f>
        <v>1427504665</v>
      </c>
    </row>
    <row r="92" spans="1:7" ht="24.75" customHeight="1">
      <c r="A92" s="140">
        <v>71</v>
      </c>
      <c r="B92" s="402" t="s">
        <v>388</v>
      </c>
      <c r="C92" s="168"/>
      <c r="D92" s="140" t="s">
        <v>385</v>
      </c>
      <c r="E92" s="159">
        <v>50</v>
      </c>
      <c r="F92" s="146">
        <v>58843255389.37</v>
      </c>
      <c r="G92" s="20">
        <v>40520839389.37</v>
      </c>
    </row>
    <row r="93" spans="1:7" s="420" customFormat="1" ht="24.75" customHeight="1">
      <c r="A93" s="140">
        <v>72</v>
      </c>
      <c r="B93" s="436" t="s">
        <v>389</v>
      </c>
      <c r="C93" s="192"/>
      <c r="D93" s="152" t="s">
        <v>385</v>
      </c>
      <c r="E93" s="159">
        <v>51</v>
      </c>
      <c r="F93" s="418">
        <v>-33637654541.04</v>
      </c>
      <c r="G93" s="419">
        <v>-29495710877.04</v>
      </c>
    </row>
    <row r="94" spans="1:7" s="439" customFormat="1" ht="24.75" customHeight="1">
      <c r="A94" s="140">
        <v>73</v>
      </c>
      <c r="B94" s="174" t="s">
        <v>390</v>
      </c>
      <c r="C94" s="437"/>
      <c r="D94" s="175" t="s">
        <v>385</v>
      </c>
      <c r="E94" s="176"/>
      <c r="F94" s="177">
        <f>SUM(F92:F93)</f>
        <v>25205600848.33</v>
      </c>
      <c r="G94" s="438">
        <f>SUM(G92:G93)</f>
        <v>11025128512.330002</v>
      </c>
    </row>
    <row r="95" spans="1:7" ht="30" customHeight="1">
      <c r="A95" s="140">
        <v>74</v>
      </c>
      <c r="B95" s="537" t="s">
        <v>603</v>
      </c>
      <c r="C95" s="538"/>
      <c r="D95" s="165"/>
      <c r="E95" s="178"/>
      <c r="F95" s="179">
        <f>F81+F84+F87+F88+F91+F94</f>
        <v>145210621184.33002</v>
      </c>
      <c r="G95" s="180">
        <f>G81+G84+G87+G88+G91+G94</f>
        <v>131985533181.33</v>
      </c>
    </row>
    <row r="96" spans="1:7" ht="35.25" customHeight="1" thickBot="1">
      <c r="A96" s="498">
        <v>75</v>
      </c>
      <c r="B96" s="541" t="s">
        <v>602</v>
      </c>
      <c r="C96" s="542"/>
      <c r="D96" s="500"/>
      <c r="E96" s="501"/>
      <c r="F96" s="502">
        <f>F43+F59+F76+F95</f>
        <v>2829387208598.8203</v>
      </c>
      <c r="G96" s="503">
        <f>G43+G59+G76+G95</f>
        <v>2813637454500.29</v>
      </c>
    </row>
    <row r="97" spans="1:7" ht="29.25" customHeight="1">
      <c r="A97" s="140">
        <v>76</v>
      </c>
      <c r="B97" s="162"/>
      <c r="C97" s="412"/>
      <c r="D97" s="141"/>
      <c r="E97" s="160"/>
      <c r="F97" s="189"/>
      <c r="G97" s="142"/>
    </row>
    <row r="98" spans="1:7" ht="21.75" customHeight="1">
      <c r="A98" s="140">
        <v>77</v>
      </c>
      <c r="B98" s="543" t="s">
        <v>391</v>
      </c>
      <c r="C98" s="544"/>
      <c r="D98" s="141" t="s">
        <v>392</v>
      </c>
      <c r="E98" s="160"/>
      <c r="F98" s="146"/>
      <c r="G98" s="20"/>
    </row>
    <row r="99" spans="1:7" ht="21.75" customHeight="1">
      <c r="A99" s="140">
        <v>78</v>
      </c>
      <c r="B99" s="543" t="s">
        <v>393</v>
      </c>
      <c r="C99" s="544"/>
      <c r="D99" s="141" t="s">
        <v>394</v>
      </c>
      <c r="E99" s="160"/>
      <c r="F99" s="146"/>
      <c r="G99" s="20"/>
    </row>
    <row r="100" spans="1:7" ht="27" customHeight="1">
      <c r="A100" s="140">
        <v>79</v>
      </c>
      <c r="B100" s="147" t="s">
        <v>395</v>
      </c>
      <c r="C100" s="168"/>
      <c r="D100" s="140" t="s">
        <v>396</v>
      </c>
      <c r="E100" s="159">
        <v>54</v>
      </c>
      <c r="F100" s="146">
        <v>601132820</v>
      </c>
      <c r="G100" s="20">
        <v>8791710</v>
      </c>
    </row>
    <row r="101" spans="1:8" ht="21.75" customHeight="1">
      <c r="A101" s="140">
        <v>80</v>
      </c>
      <c r="B101" s="147" t="s">
        <v>397</v>
      </c>
      <c r="C101" s="168"/>
      <c r="D101" s="140" t="s">
        <v>405</v>
      </c>
      <c r="E101" s="159"/>
      <c r="F101" s="146">
        <v>5051616973.67</v>
      </c>
      <c r="G101" s="20">
        <f>SUM(G102:G104)</f>
        <v>4898956358.666666</v>
      </c>
      <c r="H101" s="127"/>
    </row>
    <row r="102" spans="1:7" ht="21.75" customHeight="1" hidden="1">
      <c r="A102" s="140">
        <v>76</v>
      </c>
      <c r="B102" s="147" t="s">
        <v>398</v>
      </c>
      <c r="C102" s="168"/>
      <c r="D102" s="140"/>
      <c r="E102" s="159" t="s">
        <v>399</v>
      </c>
      <c r="F102" s="146">
        <v>811369759.1700001</v>
      </c>
      <c r="G102" s="20">
        <v>574274371.25</v>
      </c>
    </row>
    <row r="103" spans="1:7" ht="21.75" customHeight="1" hidden="1">
      <c r="A103" s="140">
        <v>76</v>
      </c>
      <c r="B103" s="147" t="s">
        <v>400</v>
      </c>
      <c r="C103" s="168"/>
      <c r="D103" s="140"/>
      <c r="E103" s="159" t="s">
        <v>401</v>
      </c>
      <c r="F103" s="146">
        <v>4240247214.5</v>
      </c>
      <c r="G103" s="20">
        <v>4324681987.416666</v>
      </c>
    </row>
    <row r="104" spans="1:7" ht="21.75" customHeight="1" hidden="1">
      <c r="A104" s="140">
        <v>76</v>
      </c>
      <c r="B104" s="147" t="s">
        <v>402</v>
      </c>
      <c r="C104" s="168"/>
      <c r="D104" s="140"/>
      <c r="E104" s="159" t="s">
        <v>403</v>
      </c>
      <c r="F104" s="146">
        <v>0</v>
      </c>
      <c r="G104" s="407">
        <v>0</v>
      </c>
    </row>
    <row r="105" spans="1:7" ht="21.75" customHeight="1">
      <c r="A105" s="140">
        <v>81</v>
      </c>
      <c r="B105" s="147" t="s">
        <v>404</v>
      </c>
      <c r="C105" s="440"/>
      <c r="D105" s="140" t="s">
        <v>615</v>
      </c>
      <c r="E105" s="159"/>
      <c r="F105" s="20">
        <v>16872104966</v>
      </c>
      <c r="G105" s="20">
        <f>SUM(G106:G110)</f>
        <v>9796693783</v>
      </c>
    </row>
    <row r="106" spans="1:7" ht="21.75" customHeight="1" hidden="1">
      <c r="A106" s="140"/>
      <c r="B106" s="147" t="s">
        <v>406</v>
      </c>
      <c r="C106" s="440"/>
      <c r="D106" s="140"/>
      <c r="E106" s="159">
        <v>57</v>
      </c>
      <c r="F106" s="146">
        <v>4261848017.5</v>
      </c>
      <c r="G106" s="20">
        <v>5276851627</v>
      </c>
    </row>
    <row r="107" spans="1:7" ht="21.75" customHeight="1" hidden="1">
      <c r="A107" s="140"/>
      <c r="B107" s="147" t="s">
        <v>407</v>
      </c>
      <c r="C107" s="440"/>
      <c r="D107" s="140"/>
      <c r="E107" s="159">
        <v>58</v>
      </c>
      <c r="F107" s="146">
        <v>3415274648</v>
      </c>
      <c r="G107" s="20">
        <v>2951883802</v>
      </c>
    </row>
    <row r="108" spans="1:7" ht="21.75" customHeight="1" hidden="1">
      <c r="A108" s="140">
        <v>78</v>
      </c>
      <c r="B108" s="147" t="s">
        <v>408</v>
      </c>
      <c r="C108" s="440"/>
      <c r="D108" s="140"/>
      <c r="E108" s="159"/>
      <c r="F108" s="146">
        <v>351047830</v>
      </c>
      <c r="G108" s="20">
        <v>1567958354</v>
      </c>
    </row>
    <row r="109" spans="1:7" ht="21.75" customHeight="1" hidden="1">
      <c r="A109" s="140"/>
      <c r="B109" s="147" t="s">
        <v>409</v>
      </c>
      <c r="C109" s="440"/>
      <c r="D109" s="140"/>
      <c r="E109" s="159">
        <v>59</v>
      </c>
      <c r="F109" s="146">
        <v>0</v>
      </c>
      <c r="G109" s="20"/>
    </row>
    <row r="110" spans="1:7" ht="21.75" customHeight="1" hidden="1">
      <c r="A110" s="140">
        <v>79</v>
      </c>
      <c r="B110" s="147" t="s">
        <v>410</v>
      </c>
      <c r="C110" s="440"/>
      <c r="D110" s="140"/>
      <c r="E110" s="159">
        <v>59</v>
      </c>
      <c r="F110" s="146">
        <v>8843934470.5</v>
      </c>
      <c r="G110" s="20"/>
    </row>
    <row r="111" spans="1:7" ht="33" customHeight="1">
      <c r="A111" s="140">
        <v>82</v>
      </c>
      <c r="B111" s="545" t="s">
        <v>601</v>
      </c>
      <c r="C111" s="546"/>
      <c r="D111" s="446"/>
      <c r="E111" s="447"/>
      <c r="F111" s="158">
        <f>F100+F101+F105</f>
        <v>22524854759.67</v>
      </c>
      <c r="G111" s="158">
        <f>G100+G101+G105</f>
        <v>14704441851.666666</v>
      </c>
    </row>
    <row r="112" spans="1:7" ht="21.75" customHeight="1">
      <c r="A112" s="140">
        <v>83</v>
      </c>
      <c r="B112" s="182"/>
      <c r="C112" s="441"/>
      <c r="D112" s="183"/>
      <c r="E112" s="184"/>
      <c r="F112" s="185"/>
      <c r="G112" s="186"/>
    </row>
    <row r="113" spans="1:7" ht="21.75" customHeight="1">
      <c r="A113" s="140">
        <v>84</v>
      </c>
      <c r="B113" s="547" t="s">
        <v>411</v>
      </c>
      <c r="C113" s="548"/>
      <c r="D113" s="141"/>
      <c r="E113" s="160"/>
      <c r="F113" s="146"/>
      <c r="G113" s="20"/>
    </row>
    <row r="114" spans="1:7" ht="21.75" customHeight="1">
      <c r="A114" s="140">
        <v>85</v>
      </c>
      <c r="B114" s="532" t="s">
        <v>412</v>
      </c>
      <c r="C114" s="533"/>
      <c r="D114" s="140"/>
      <c r="E114" s="159">
        <v>60</v>
      </c>
      <c r="F114" s="146"/>
      <c r="G114" s="20"/>
    </row>
    <row r="115" spans="1:7" ht="33" customHeight="1">
      <c r="A115" s="140">
        <v>86</v>
      </c>
      <c r="B115" s="532" t="s">
        <v>413</v>
      </c>
      <c r="C115" s="533"/>
      <c r="D115" s="140"/>
      <c r="E115" s="159"/>
      <c r="F115" s="146"/>
      <c r="G115" s="20"/>
    </row>
    <row r="116" spans="1:7" ht="33" customHeight="1">
      <c r="A116" s="140">
        <v>87</v>
      </c>
      <c r="B116" s="532" t="s">
        <v>414</v>
      </c>
      <c r="C116" s="533"/>
      <c r="D116" s="140"/>
      <c r="E116" s="159"/>
      <c r="F116" s="146"/>
      <c r="G116" s="20"/>
    </row>
    <row r="117" spans="1:7" ht="33" customHeight="1">
      <c r="A117" s="140">
        <v>88</v>
      </c>
      <c r="B117" s="532" t="s">
        <v>415</v>
      </c>
      <c r="C117" s="533"/>
      <c r="D117" s="140"/>
      <c r="E117" s="159"/>
      <c r="F117" s="146"/>
      <c r="G117" s="20"/>
    </row>
    <row r="118" spans="1:7" ht="21.75" customHeight="1">
      <c r="A118" s="140">
        <v>89</v>
      </c>
      <c r="B118" s="532" t="s">
        <v>416</v>
      </c>
      <c r="C118" s="533"/>
      <c r="D118" s="140"/>
      <c r="E118" s="159"/>
      <c r="F118" s="146"/>
      <c r="G118" s="20"/>
    </row>
    <row r="119" spans="1:7" ht="21.75" customHeight="1">
      <c r="A119" s="140">
        <v>90</v>
      </c>
      <c r="B119" s="188" t="s">
        <v>417</v>
      </c>
      <c r="C119" s="188"/>
      <c r="D119" s="140"/>
      <c r="E119" s="159"/>
      <c r="F119" s="172"/>
      <c r="G119" s="173"/>
    </row>
    <row r="120" spans="1:7" ht="39" customHeight="1">
      <c r="A120" s="140">
        <v>91</v>
      </c>
      <c r="B120" s="535" t="s">
        <v>600</v>
      </c>
      <c r="C120" s="536"/>
      <c r="D120" s="155"/>
      <c r="E120" s="156"/>
      <c r="F120" s="158">
        <f>SUM(F114:F119)</f>
        <v>0</v>
      </c>
      <c r="G120" s="158">
        <f>SUM(G114:G119)</f>
        <v>0</v>
      </c>
    </row>
    <row r="121" spans="1:7" ht="21.75" customHeight="1">
      <c r="A121" s="140">
        <v>92</v>
      </c>
      <c r="B121" s="535" t="s">
        <v>598</v>
      </c>
      <c r="C121" s="536"/>
      <c r="D121" s="155"/>
      <c r="E121" s="156"/>
      <c r="F121" s="157">
        <f>F111+F120</f>
        <v>22524854759.67</v>
      </c>
      <c r="G121" s="158">
        <f>G111+G120</f>
        <v>14704441851.666666</v>
      </c>
    </row>
    <row r="122" spans="1:7" ht="23.25" customHeight="1">
      <c r="A122" s="140">
        <v>93</v>
      </c>
      <c r="B122" s="537" t="s">
        <v>597</v>
      </c>
      <c r="C122" s="538"/>
      <c r="D122" s="165" t="s">
        <v>633</v>
      </c>
      <c r="E122" s="165"/>
      <c r="F122" s="180">
        <f>'LPE KONSOLIDASI DES 2023'!D35</f>
        <v>2806862353839.152</v>
      </c>
      <c r="G122" s="180">
        <v>2798933012648.62</v>
      </c>
    </row>
    <row r="123" spans="1:7" ht="36" customHeight="1" thickBot="1">
      <c r="A123" s="140">
        <v>94</v>
      </c>
      <c r="B123" s="539" t="s">
        <v>599</v>
      </c>
      <c r="C123" s="540"/>
      <c r="D123" s="161"/>
      <c r="E123" s="161"/>
      <c r="F123" s="29">
        <f>F121+F122</f>
        <v>2829387208598.822</v>
      </c>
      <c r="G123" s="29">
        <f>G121+G122</f>
        <v>2813637454500.2866</v>
      </c>
    </row>
    <row r="124" spans="1:7" ht="27.75" customHeight="1">
      <c r="A124" s="534" t="s">
        <v>626</v>
      </c>
      <c r="B124" s="534"/>
      <c r="C124" s="534"/>
      <c r="D124" s="534"/>
      <c r="E124" s="534"/>
      <c r="F124" s="534"/>
      <c r="G124" s="534"/>
    </row>
    <row r="125" spans="1:10" s="420" customFormat="1" ht="20.25" customHeight="1">
      <c r="A125" s="191"/>
      <c r="B125" s="192"/>
      <c r="C125" s="192"/>
      <c r="D125" s="193"/>
      <c r="E125" s="193"/>
      <c r="F125" s="194"/>
      <c r="G125" s="194"/>
      <c r="H125" s="194"/>
      <c r="I125" s="194"/>
      <c r="J125" s="194"/>
    </row>
    <row r="126" spans="1:8" s="443" customFormat="1" ht="21.75" customHeight="1">
      <c r="A126" s="195"/>
      <c r="B126" s="196"/>
      <c r="C126" s="196"/>
      <c r="D126" s="197"/>
      <c r="E126" s="197"/>
      <c r="F126" s="37" t="s">
        <v>578</v>
      </c>
      <c r="G126" s="190"/>
      <c r="H126" s="442"/>
    </row>
    <row r="127" spans="1:7" s="445" customFormat="1" ht="21.75" customHeight="1">
      <c r="A127" s="198"/>
      <c r="B127" s="168"/>
      <c r="C127" s="37"/>
      <c r="D127" s="37"/>
      <c r="E127" s="37"/>
      <c r="F127" s="444"/>
      <c r="G127" s="37"/>
    </row>
    <row r="128" spans="1:7" s="445" customFormat="1" ht="21.75" customHeight="1">
      <c r="A128" s="198"/>
      <c r="B128" s="196"/>
      <c r="C128" s="37"/>
      <c r="D128" s="37"/>
      <c r="E128" s="37"/>
      <c r="F128" s="37"/>
      <c r="G128" s="37"/>
    </row>
    <row r="129" spans="1:8" s="445" customFormat="1" ht="21.75" customHeight="1">
      <c r="A129" s="198"/>
      <c r="B129" s="199"/>
      <c r="C129" s="37"/>
      <c r="D129" s="37"/>
      <c r="E129" s="37"/>
      <c r="F129" s="37"/>
      <c r="G129" s="37"/>
      <c r="H129" s="408"/>
    </row>
    <row r="130" spans="1:8" s="445" customFormat="1" ht="21.75" customHeight="1">
      <c r="A130" s="198"/>
      <c r="B130" s="168"/>
      <c r="C130" s="37"/>
      <c r="D130" s="37"/>
      <c r="E130" s="37"/>
      <c r="F130" s="37" t="s">
        <v>579</v>
      </c>
      <c r="G130" s="37"/>
      <c r="H130" s="408"/>
    </row>
    <row r="131" spans="1:8" s="445" customFormat="1" ht="21.75" customHeight="1">
      <c r="A131" s="198"/>
      <c r="B131" s="168"/>
      <c r="C131" s="37"/>
      <c r="D131" s="37"/>
      <c r="E131" s="37"/>
      <c r="G131" s="37"/>
      <c r="H131" s="408"/>
    </row>
    <row r="132" spans="1:8" s="445" customFormat="1" ht="21.75" customHeight="1">
      <c r="A132" s="198"/>
      <c r="B132" s="168"/>
      <c r="C132" s="200"/>
      <c r="D132" s="200"/>
      <c r="E132" s="200"/>
      <c r="F132" s="200"/>
      <c r="G132" s="200"/>
      <c r="H132" s="408"/>
    </row>
    <row r="133" spans="1:8" s="445" customFormat="1" ht="21.75" customHeight="1">
      <c r="A133" s="198"/>
      <c r="B133" s="168"/>
      <c r="C133" s="168"/>
      <c r="D133" s="201"/>
      <c r="E133" s="201"/>
      <c r="F133" s="190"/>
      <c r="G133" s="190"/>
      <c r="H133" s="408"/>
    </row>
  </sheetData>
  <sheetProtection/>
  <mergeCells count="45">
    <mergeCell ref="A6:G6"/>
    <mergeCell ref="A7:G7"/>
    <mergeCell ref="A8:G8"/>
    <mergeCell ref="B10:C10"/>
    <mergeCell ref="B11:C11"/>
    <mergeCell ref="B12:C12"/>
    <mergeCell ref="B33:C33"/>
    <mergeCell ref="B43:C43"/>
    <mergeCell ref="B44:C44"/>
    <mergeCell ref="B45:C45"/>
    <mergeCell ref="B46:C46"/>
    <mergeCell ref="B47:C47"/>
    <mergeCell ref="B48:C48"/>
    <mergeCell ref="B49:C49"/>
    <mergeCell ref="B50:C50"/>
    <mergeCell ref="B52:C52"/>
    <mergeCell ref="B53:C53"/>
    <mergeCell ref="B58:C58"/>
    <mergeCell ref="B59:C59"/>
    <mergeCell ref="B61:C61"/>
    <mergeCell ref="B62:C62"/>
    <mergeCell ref="B63:C63"/>
    <mergeCell ref="B66:C66"/>
    <mergeCell ref="B69:C69"/>
    <mergeCell ref="B72:C72"/>
    <mergeCell ref="B75:C75"/>
    <mergeCell ref="B76:C76"/>
    <mergeCell ref="B77:C77"/>
    <mergeCell ref="B78:C78"/>
    <mergeCell ref="B95:C95"/>
    <mergeCell ref="B96:C96"/>
    <mergeCell ref="B98:C98"/>
    <mergeCell ref="B99:C99"/>
    <mergeCell ref="B111:C111"/>
    <mergeCell ref="B113:C113"/>
    <mergeCell ref="B114:C114"/>
    <mergeCell ref="B115:C115"/>
    <mergeCell ref="B116:C116"/>
    <mergeCell ref="B117:C117"/>
    <mergeCell ref="B118:C118"/>
    <mergeCell ref="A124:G124"/>
    <mergeCell ref="B120:C120"/>
    <mergeCell ref="B121:C121"/>
    <mergeCell ref="B122:C122"/>
    <mergeCell ref="B123:C123"/>
  </mergeCells>
  <printOptions/>
  <pageMargins left="1.01" right="0.65" top="0.95" bottom="0.94" header="0.511811023622047" footer="0.31496062992126"/>
  <pageSetup errors="blank" firstPageNumber="0" useFirstPageNumber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T107"/>
  <sheetViews>
    <sheetView zoomScale="90" zoomScaleNormal="90" workbookViewId="0" topLeftCell="A75">
      <selection activeCell="I85" sqref="I85"/>
    </sheetView>
  </sheetViews>
  <sheetFormatPr defaultColWidth="8.88671875" defaultRowHeight="15"/>
  <cols>
    <col min="1" max="1" width="2.21484375" style="34" customWidth="1"/>
    <col min="2" max="2" width="4.3359375" style="34" customWidth="1"/>
    <col min="3" max="3" width="1.88671875" style="34" customWidth="1"/>
    <col min="4" max="4" width="26.99609375" style="204" customWidth="1"/>
    <col min="5" max="5" width="10.21484375" style="34" customWidth="1"/>
    <col min="6" max="6" width="10.88671875" style="34" hidden="1" customWidth="1"/>
    <col min="7" max="7" width="20.5546875" style="34" customWidth="1"/>
    <col min="8" max="8" width="20.3359375" style="34" customWidth="1"/>
    <col min="9" max="9" width="19.77734375" style="34" customWidth="1"/>
    <col min="10" max="10" width="11.10546875" style="206" customWidth="1"/>
    <col min="11" max="11" width="23.6640625" style="34" customWidth="1"/>
    <col min="12" max="12" width="8.88671875" style="34" customWidth="1"/>
    <col min="13" max="13" width="20.10546875" style="203" bestFit="1" customWidth="1"/>
    <col min="14" max="14" width="20.6640625" style="34" bestFit="1" customWidth="1"/>
    <col min="15" max="15" width="8.88671875" style="34" bestFit="1" customWidth="1"/>
    <col min="16" max="16" width="16.10546875" style="34" bestFit="1" customWidth="1"/>
    <col min="17" max="17" width="12.10546875" style="207" bestFit="1" customWidth="1"/>
    <col min="18" max="18" width="14.4453125" style="34" bestFit="1" customWidth="1"/>
    <col min="19" max="19" width="8.88671875" style="34" bestFit="1" customWidth="1"/>
    <col min="20" max="16384" width="8.88671875" style="34" customWidth="1"/>
  </cols>
  <sheetData>
    <row r="1" spans="1:10" ht="24.75" customHeight="1">
      <c r="A1" s="513"/>
      <c r="B1" s="513"/>
      <c r="C1" s="513"/>
      <c r="D1" s="513"/>
      <c r="E1" s="513"/>
      <c r="F1" s="513"/>
      <c r="G1" s="513"/>
      <c r="H1" s="513"/>
      <c r="I1" s="513"/>
      <c r="J1" s="513"/>
    </row>
    <row r="2" spans="1:10" ht="4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4.7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24.7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4.75" customHeight="1">
      <c r="A5" s="513" t="s">
        <v>0</v>
      </c>
      <c r="B5" s="513"/>
      <c r="C5" s="513"/>
      <c r="D5" s="513"/>
      <c r="E5" s="513"/>
      <c r="F5" s="513"/>
      <c r="G5" s="513"/>
      <c r="H5" s="513"/>
      <c r="I5" s="513"/>
      <c r="J5" s="513"/>
    </row>
    <row r="6" spans="1:20" ht="24.75" customHeight="1">
      <c r="A6" s="563" t="s">
        <v>118</v>
      </c>
      <c r="B6" s="563"/>
      <c r="C6" s="563"/>
      <c r="D6" s="563"/>
      <c r="E6" s="563"/>
      <c r="F6" s="563"/>
      <c r="G6" s="563"/>
      <c r="H6" s="563"/>
      <c r="I6" s="563"/>
      <c r="J6" s="563"/>
      <c r="K6" s="205"/>
      <c r="L6" s="205"/>
      <c r="M6" s="258"/>
      <c r="N6" s="205"/>
      <c r="O6" s="205"/>
      <c r="P6" s="205"/>
      <c r="Q6" s="264"/>
      <c r="R6" s="205"/>
      <c r="S6" s="205"/>
      <c r="T6" s="205"/>
    </row>
    <row r="7" spans="1:20" s="35" customFormat="1" ht="24.75" customHeight="1">
      <c r="A7" s="564" t="s">
        <v>620</v>
      </c>
      <c r="B7" s="564"/>
      <c r="C7" s="564"/>
      <c r="D7" s="564"/>
      <c r="E7" s="564"/>
      <c r="F7" s="564"/>
      <c r="G7" s="564"/>
      <c r="H7" s="564"/>
      <c r="I7" s="564"/>
      <c r="J7" s="564"/>
      <c r="K7" s="259"/>
      <c r="L7" s="259"/>
      <c r="M7" s="260"/>
      <c r="N7" s="259"/>
      <c r="O7" s="259"/>
      <c r="P7" s="259"/>
      <c r="Q7" s="265"/>
      <c r="R7" s="259"/>
      <c r="S7" s="259"/>
      <c r="T7" s="259"/>
    </row>
    <row r="8" spans="1:17" s="136" customFormat="1" ht="21" customHeight="1" thickBot="1">
      <c r="A8" s="136" t="s">
        <v>576</v>
      </c>
      <c r="D8" s="208"/>
      <c r="G8" s="209" t="e">
        <f>G75-#REF!</f>
        <v>#REF!</v>
      </c>
      <c r="H8" s="210" t="e">
        <f>G75-#REF!</f>
        <v>#REF!</v>
      </c>
      <c r="I8" s="565" t="s">
        <v>577</v>
      </c>
      <c r="J8" s="565"/>
      <c r="M8" s="261"/>
      <c r="Q8" s="266"/>
    </row>
    <row r="9" spans="1:13" ht="41.25" customHeight="1" thickBot="1">
      <c r="A9" s="7"/>
      <c r="B9" s="211" t="s">
        <v>2</v>
      </c>
      <c r="C9" s="212"/>
      <c r="D9" s="213" t="s">
        <v>3</v>
      </c>
      <c r="E9" s="213" t="s">
        <v>4</v>
      </c>
      <c r="F9" s="213" t="s">
        <v>4</v>
      </c>
      <c r="G9" s="214" t="s">
        <v>119</v>
      </c>
      <c r="H9" s="214" t="s">
        <v>120</v>
      </c>
      <c r="I9" s="213" t="s">
        <v>121</v>
      </c>
      <c r="J9" s="212" t="s">
        <v>5</v>
      </c>
      <c r="M9" s="261"/>
    </row>
    <row r="10" spans="1:10" ht="24.75" customHeight="1">
      <c r="A10" s="15"/>
      <c r="B10" s="215"/>
      <c r="C10" s="216"/>
      <c r="D10" s="109"/>
      <c r="E10" s="109"/>
      <c r="F10" s="109"/>
      <c r="G10" s="217"/>
      <c r="H10" s="217"/>
      <c r="I10" s="245"/>
      <c r="J10" s="365"/>
    </row>
    <row r="11" spans="1:10" ht="30" customHeight="1">
      <c r="A11" s="15"/>
      <c r="B11" s="215">
        <v>1</v>
      </c>
      <c r="C11" s="218"/>
      <c r="D11" s="219" t="s">
        <v>122</v>
      </c>
      <c r="E11" s="220" t="s">
        <v>123</v>
      </c>
      <c r="F11" s="220"/>
      <c r="G11" s="234"/>
      <c r="H11" s="234"/>
      <c r="I11" s="110"/>
      <c r="J11" s="366"/>
    </row>
    <row r="12" spans="1:10" ht="38.25" customHeight="1">
      <c r="A12" s="11"/>
      <c r="B12" s="215">
        <v>2</v>
      </c>
      <c r="C12" s="218"/>
      <c r="D12" s="219" t="s">
        <v>124</v>
      </c>
      <c r="E12" s="220" t="s">
        <v>125</v>
      </c>
      <c r="F12" s="220"/>
      <c r="G12" s="234"/>
      <c r="H12" s="234"/>
      <c r="I12" s="110"/>
      <c r="J12" s="366"/>
    </row>
    <row r="13" spans="1:14" ht="33.75" customHeight="1">
      <c r="A13" s="15"/>
      <c r="B13" s="215">
        <v>3</v>
      </c>
      <c r="C13" s="216"/>
      <c r="D13" s="109" t="s">
        <v>126</v>
      </c>
      <c r="E13" s="221" t="s">
        <v>127</v>
      </c>
      <c r="F13" s="221">
        <v>61</v>
      </c>
      <c r="G13" s="222">
        <v>114046677401.1</v>
      </c>
      <c r="H13" s="222">
        <v>106736313999.26</v>
      </c>
      <c r="I13" s="245">
        <f>G13-H13</f>
        <v>7310363401.840012</v>
      </c>
      <c r="J13" s="361">
        <f>(G13/H13)-100%</f>
        <v>0.06848993681654303</v>
      </c>
      <c r="N13" s="262"/>
    </row>
    <row r="14" spans="1:14" ht="33.75" customHeight="1">
      <c r="A14" s="15"/>
      <c r="B14" s="215">
        <v>4</v>
      </c>
      <c r="C14" s="216"/>
      <c r="D14" s="109" t="s">
        <v>128</v>
      </c>
      <c r="E14" s="221" t="s">
        <v>129</v>
      </c>
      <c r="F14" s="221">
        <v>62</v>
      </c>
      <c r="G14" s="222">
        <v>21264290040.92</v>
      </c>
      <c r="H14" s="222">
        <v>21696850879.58</v>
      </c>
      <c r="I14" s="245">
        <f>G14-H14</f>
        <v>-432560838.66000366</v>
      </c>
      <c r="J14" s="361">
        <f>(G14/H14)-100%</f>
        <v>-0.019936572411395792</v>
      </c>
      <c r="N14" s="262"/>
    </row>
    <row r="15" spans="1:14" ht="38.25" customHeight="1">
      <c r="A15" s="15"/>
      <c r="B15" s="215">
        <v>5</v>
      </c>
      <c r="C15" s="216"/>
      <c r="D15" s="109" t="s">
        <v>130</v>
      </c>
      <c r="E15" s="221" t="s">
        <v>131</v>
      </c>
      <c r="F15" s="221">
        <v>63</v>
      </c>
      <c r="G15" s="364">
        <v>22714358167.73</v>
      </c>
      <c r="H15" s="222">
        <v>18468304240.97</v>
      </c>
      <c r="I15" s="245">
        <f>G15-H15</f>
        <v>4246053926.7599983</v>
      </c>
      <c r="J15" s="361">
        <f>(G15/H15)-100%</f>
        <v>0.22991033022623553</v>
      </c>
      <c r="N15" s="262"/>
    </row>
    <row r="16" spans="1:14" ht="32.25" customHeight="1">
      <c r="A16" s="15"/>
      <c r="B16" s="215">
        <v>6</v>
      </c>
      <c r="C16" s="216"/>
      <c r="D16" s="109" t="s">
        <v>16</v>
      </c>
      <c r="E16" s="221" t="s">
        <v>132</v>
      </c>
      <c r="F16" s="221">
        <v>64</v>
      </c>
      <c r="G16" s="222">
        <v>106334681417.37</v>
      </c>
      <c r="H16" s="222">
        <v>112571371767.28</v>
      </c>
      <c r="I16" s="245">
        <f>G16-H16</f>
        <v>-6236690349.910004</v>
      </c>
      <c r="J16" s="247">
        <f>(G16/H16)-100%</f>
        <v>-0.0554020995924539</v>
      </c>
      <c r="N16" s="262"/>
    </row>
    <row r="17" spans="1:10" ht="38.25" customHeight="1">
      <c r="A17" s="15"/>
      <c r="B17" s="215">
        <v>7</v>
      </c>
      <c r="C17" s="216"/>
      <c r="D17" s="223" t="s">
        <v>133</v>
      </c>
      <c r="E17" s="224"/>
      <c r="F17" s="224"/>
      <c r="G17" s="225">
        <f>SUM(G13:G16)</f>
        <v>264360007027.12</v>
      </c>
      <c r="H17" s="225">
        <f>SUM(H13:H16)</f>
        <v>259472840887.09</v>
      </c>
      <c r="I17" s="225">
        <f>SUM(I13:I16)</f>
        <v>4887166140.030003</v>
      </c>
      <c r="J17" s="248">
        <f>(G17/H17)-100%</f>
        <v>0.018834981431280706</v>
      </c>
    </row>
    <row r="18" spans="1:10" ht="25.5" customHeight="1">
      <c r="A18" s="15"/>
      <c r="B18" s="215">
        <v>8</v>
      </c>
      <c r="C18" s="216"/>
      <c r="D18" s="109"/>
      <c r="E18" s="221"/>
      <c r="F18" s="221"/>
      <c r="G18" s="222"/>
      <c r="H18" s="222"/>
      <c r="I18" s="245"/>
      <c r="J18" s="246"/>
    </row>
    <row r="19" spans="1:10" ht="27.75" customHeight="1">
      <c r="A19" s="15"/>
      <c r="B19" s="215">
        <v>9</v>
      </c>
      <c r="C19" s="216"/>
      <c r="D19" s="219" t="s">
        <v>134</v>
      </c>
      <c r="E19" s="220" t="s">
        <v>135</v>
      </c>
      <c r="F19" s="220"/>
      <c r="G19" s="234"/>
      <c r="H19" s="234"/>
      <c r="I19" s="245"/>
      <c r="J19" s="367"/>
    </row>
    <row r="20" spans="1:10" ht="45">
      <c r="A20" s="15"/>
      <c r="B20" s="215">
        <v>10</v>
      </c>
      <c r="C20" s="216"/>
      <c r="D20" s="219" t="s">
        <v>136</v>
      </c>
      <c r="E20" s="220" t="s">
        <v>137</v>
      </c>
      <c r="F20" s="220"/>
      <c r="G20" s="234"/>
      <c r="H20" s="234"/>
      <c r="I20" s="245"/>
      <c r="J20" s="367"/>
    </row>
    <row r="21" spans="1:14" ht="33.75" customHeight="1">
      <c r="A21" s="15"/>
      <c r="B21" s="215">
        <v>11</v>
      </c>
      <c r="C21" s="216"/>
      <c r="D21" s="109" t="s">
        <v>138</v>
      </c>
      <c r="E21" s="221" t="s">
        <v>139</v>
      </c>
      <c r="F21" s="221">
        <v>65</v>
      </c>
      <c r="G21" s="222">
        <v>42560552000</v>
      </c>
      <c r="H21" s="222">
        <v>29804646600</v>
      </c>
      <c r="I21" s="245">
        <f>G21-H21</f>
        <v>12755905400</v>
      </c>
      <c r="J21" s="361">
        <f aca="true" t="shared" si="0" ref="J21:J26">(G21/H21)-100%</f>
        <v>0.42798378290450856</v>
      </c>
      <c r="N21" s="262"/>
    </row>
    <row r="22" spans="1:14" ht="33.75" customHeight="1">
      <c r="A22" s="15"/>
      <c r="B22" s="215">
        <v>12</v>
      </c>
      <c r="C22" s="216"/>
      <c r="D22" s="109" t="s">
        <v>140</v>
      </c>
      <c r="E22" s="221" t="s">
        <v>141</v>
      </c>
      <c r="F22" s="221">
        <v>66</v>
      </c>
      <c r="G22" s="222">
        <v>36475210342</v>
      </c>
      <c r="H22" s="222">
        <v>82308678000</v>
      </c>
      <c r="I22" s="245">
        <f>G22-H22</f>
        <v>-45833467658</v>
      </c>
      <c r="J22" s="361">
        <f t="shared" si="0"/>
        <v>-0.5568485458847972</v>
      </c>
      <c r="N22" s="262"/>
    </row>
    <row r="23" spans="1:14" ht="33.75" customHeight="1">
      <c r="A23" s="15"/>
      <c r="B23" s="215">
        <v>13</v>
      </c>
      <c r="C23" s="216"/>
      <c r="D23" s="109" t="s">
        <v>142</v>
      </c>
      <c r="E23" s="221" t="s">
        <v>143</v>
      </c>
      <c r="F23" s="221">
        <v>67</v>
      </c>
      <c r="G23" s="222">
        <v>487141770396</v>
      </c>
      <c r="H23" s="222">
        <v>463486748121</v>
      </c>
      <c r="I23" s="245">
        <f>G23-H23</f>
        <v>23655022275</v>
      </c>
      <c r="J23" s="361">
        <f t="shared" si="0"/>
        <v>0.05103710596019995</v>
      </c>
      <c r="N23" s="262"/>
    </row>
    <row r="24" spans="1:14" ht="33.75" customHeight="1">
      <c r="A24" s="15"/>
      <c r="B24" s="215">
        <v>14</v>
      </c>
      <c r="C24" s="216"/>
      <c r="D24" s="109" t="s">
        <v>144</v>
      </c>
      <c r="E24" s="221" t="s">
        <v>145</v>
      </c>
      <c r="F24" s="221"/>
      <c r="G24" s="222">
        <v>82402483839.8</v>
      </c>
      <c r="H24" s="222">
        <v>71207048405</v>
      </c>
      <c r="I24" s="245">
        <f>G24-H24</f>
        <v>11195435434.800003</v>
      </c>
      <c r="J24" s="361">
        <f t="shared" si="0"/>
        <v>0.1572236974509098</v>
      </c>
      <c r="N24" s="262"/>
    </row>
    <row r="25" spans="1:14" ht="33.75" customHeight="1">
      <c r="A25" s="15"/>
      <c r="B25" s="215">
        <v>15</v>
      </c>
      <c r="C25" s="216"/>
      <c r="D25" s="235" t="s">
        <v>146</v>
      </c>
      <c r="E25" s="227" t="s">
        <v>147</v>
      </c>
      <c r="F25" s="227">
        <v>69</v>
      </c>
      <c r="G25" s="236">
        <v>35959029435</v>
      </c>
      <c r="H25" s="236">
        <v>21802781361</v>
      </c>
      <c r="I25" s="254">
        <f>G25-H25</f>
        <v>14156248074</v>
      </c>
      <c r="J25" s="476">
        <f t="shared" si="0"/>
        <v>0.6492863382706835</v>
      </c>
      <c r="N25" s="262"/>
    </row>
    <row r="26" spans="1:10" ht="39" customHeight="1">
      <c r="A26" s="15"/>
      <c r="B26" s="215">
        <v>17</v>
      </c>
      <c r="C26" s="216"/>
      <c r="D26" s="226" t="s">
        <v>610</v>
      </c>
      <c r="E26" s="227"/>
      <c r="F26" s="227"/>
      <c r="G26" s="228">
        <f>SUM(G21:G25)</f>
        <v>684539046012.8</v>
      </c>
      <c r="H26" s="228">
        <f>SUM(H21:H25)</f>
        <v>668609902487</v>
      </c>
      <c r="I26" s="228">
        <f>SUM(I21:I25)</f>
        <v>15929143525.800003</v>
      </c>
      <c r="J26" s="251">
        <f t="shared" si="0"/>
        <v>0.023824271023430876</v>
      </c>
    </row>
    <row r="27" spans="1:10" ht="25.5" customHeight="1">
      <c r="A27" s="15"/>
      <c r="B27" s="215">
        <v>18</v>
      </c>
      <c r="C27" s="216"/>
      <c r="D27" s="109"/>
      <c r="E27" s="221"/>
      <c r="F27" s="221"/>
      <c r="G27" s="222"/>
      <c r="H27" s="222"/>
      <c r="I27" s="245"/>
      <c r="J27" s="250"/>
    </row>
    <row r="28" spans="1:10" ht="40.5" customHeight="1">
      <c r="A28" s="15"/>
      <c r="B28" s="215">
        <v>19</v>
      </c>
      <c r="C28" s="216"/>
      <c r="D28" s="219" t="s">
        <v>148</v>
      </c>
      <c r="E28" s="220" t="s">
        <v>149</v>
      </c>
      <c r="F28" s="220"/>
      <c r="G28" s="234"/>
      <c r="H28" s="234"/>
      <c r="I28" s="245"/>
      <c r="J28" s="250"/>
    </row>
    <row r="29" spans="1:10" ht="30" customHeight="1">
      <c r="A29" s="15"/>
      <c r="B29" s="215">
        <v>20</v>
      </c>
      <c r="C29" s="216"/>
      <c r="D29" s="109" t="s">
        <v>150</v>
      </c>
      <c r="E29" s="221" t="s">
        <v>151</v>
      </c>
      <c r="F29" s="221">
        <v>70</v>
      </c>
      <c r="G29" s="222"/>
      <c r="H29" s="222"/>
      <c r="I29" s="245"/>
      <c r="J29" s="250"/>
    </row>
    <row r="30" spans="1:10" ht="30" customHeight="1">
      <c r="A30" s="15"/>
      <c r="B30" s="215">
        <v>21</v>
      </c>
      <c r="C30" s="216"/>
      <c r="D30" s="109" t="s">
        <v>152</v>
      </c>
      <c r="E30" s="221" t="s">
        <v>153</v>
      </c>
      <c r="F30" s="221">
        <v>71</v>
      </c>
      <c r="G30" s="222">
        <v>74714922000</v>
      </c>
      <c r="H30" s="222">
        <v>28870790000</v>
      </c>
      <c r="I30" s="245">
        <f>G30-H30</f>
        <v>45844132000</v>
      </c>
      <c r="J30" s="249">
        <f>(G30/H30)-100%</f>
        <v>1.5879070853274193</v>
      </c>
    </row>
    <row r="31" spans="1:10" ht="51" customHeight="1">
      <c r="A31" s="15"/>
      <c r="B31" s="215">
        <v>22</v>
      </c>
      <c r="C31" s="216"/>
      <c r="D31" s="223" t="s">
        <v>154</v>
      </c>
      <c r="E31" s="224"/>
      <c r="F31" s="224"/>
      <c r="G31" s="225">
        <f>SUM(G29:G30)</f>
        <v>74714922000</v>
      </c>
      <c r="H31" s="225">
        <f>SUM(H29:H30)</f>
        <v>28870790000</v>
      </c>
      <c r="I31" s="225">
        <f>SUM(I29:I30)</f>
        <v>45844132000</v>
      </c>
      <c r="J31" s="251">
        <f>(G31/H31)-100%</f>
        <v>1.5879070853274193</v>
      </c>
    </row>
    <row r="32" spans="1:10" ht="24.75" customHeight="1">
      <c r="A32" s="15"/>
      <c r="B32" s="215">
        <v>23</v>
      </c>
      <c r="C32" s="216"/>
      <c r="D32" s="219"/>
      <c r="E32" s="221"/>
      <c r="F32" s="221"/>
      <c r="G32" s="222"/>
      <c r="H32" s="222"/>
      <c r="I32" s="245"/>
      <c r="J32" s="250"/>
    </row>
    <row r="33" spans="1:10" ht="34.5" customHeight="1">
      <c r="A33" s="15"/>
      <c r="B33" s="215">
        <v>24</v>
      </c>
      <c r="C33" s="216"/>
      <c r="D33" s="219" t="s">
        <v>155</v>
      </c>
      <c r="E33" s="220" t="s">
        <v>156</v>
      </c>
      <c r="F33" s="220"/>
      <c r="G33" s="234"/>
      <c r="H33" s="234"/>
      <c r="I33" s="110"/>
      <c r="J33" s="250"/>
    </row>
    <row r="34" spans="1:10" ht="34.5" customHeight="1">
      <c r="A34" s="15"/>
      <c r="B34" s="215">
        <v>25</v>
      </c>
      <c r="C34" s="216"/>
      <c r="D34" s="109" t="s">
        <v>157</v>
      </c>
      <c r="E34" s="221" t="s">
        <v>158</v>
      </c>
      <c r="F34" s="221">
        <v>73</v>
      </c>
      <c r="G34" s="222">
        <v>120565582200</v>
      </c>
      <c r="H34" s="222">
        <v>98284006080</v>
      </c>
      <c r="I34" s="245">
        <f>G34-H34</f>
        <v>22281576120</v>
      </c>
      <c r="J34" s="247">
        <f>(G34/H34)-100%</f>
        <v>0.22670602276695484</v>
      </c>
    </row>
    <row r="35" spans="1:10" ht="34.5" customHeight="1">
      <c r="A35" s="15"/>
      <c r="B35" s="215">
        <v>26</v>
      </c>
      <c r="C35" s="216"/>
      <c r="D35" s="109" t="s">
        <v>159</v>
      </c>
      <c r="E35" s="221" t="s">
        <v>160</v>
      </c>
      <c r="F35" s="221">
        <v>75</v>
      </c>
      <c r="G35" s="222"/>
      <c r="H35" s="222"/>
      <c r="I35" s="245"/>
      <c r="J35" s="247"/>
    </row>
    <row r="36" spans="1:10" ht="34.5" customHeight="1" thickBot="1">
      <c r="A36" s="115"/>
      <c r="B36" s="230">
        <v>27</v>
      </c>
      <c r="C36" s="279"/>
      <c r="D36" s="504" t="s">
        <v>161</v>
      </c>
      <c r="E36" s="237" t="s">
        <v>160</v>
      </c>
      <c r="F36" s="237">
        <v>77</v>
      </c>
      <c r="G36" s="505">
        <v>706502612</v>
      </c>
      <c r="H36" s="505">
        <v>739383000</v>
      </c>
      <c r="I36" s="257">
        <f>G36-H36</f>
        <v>-32880388</v>
      </c>
      <c r="J36" s="506">
        <f>(G36/H36)-100%</f>
        <v>-0.04447003515092984</v>
      </c>
    </row>
    <row r="37" spans="1:10" ht="38.25" customHeight="1">
      <c r="A37" s="15"/>
      <c r="B37" s="215">
        <v>28</v>
      </c>
      <c r="C37" s="216"/>
      <c r="D37" s="226" t="s">
        <v>614</v>
      </c>
      <c r="E37" s="227"/>
      <c r="F37" s="227"/>
      <c r="G37" s="228">
        <f>SUM(G34:G36)</f>
        <v>121272084812</v>
      </c>
      <c r="H37" s="228">
        <f>SUM(H34:H36)</f>
        <v>99023389080</v>
      </c>
      <c r="I37" s="228">
        <f>SUM(I34:I36)</f>
        <v>22248695732</v>
      </c>
      <c r="J37" s="251">
        <f>(G37/H37)-100%</f>
        <v>0.224681218636392</v>
      </c>
    </row>
    <row r="38" spans="1:10" ht="38.25" customHeight="1" thickBot="1">
      <c r="A38" s="11"/>
      <c r="B38" s="215">
        <v>29</v>
      </c>
      <c r="C38" s="218"/>
      <c r="D38" s="232" t="s">
        <v>613</v>
      </c>
      <c r="E38" s="233"/>
      <c r="F38" s="233"/>
      <c r="G38" s="253">
        <f>G26+G31+G37</f>
        <v>880526052824.8</v>
      </c>
      <c r="H38" s="253">
        <f>H26+H31+H37</f>
        <v>796504081567</v>
      </c>
      <c r="I38" s="253">
        <f>I26+I31+I37</f>
        <v>84021971257.8</v>
      </c>
      <c r="J38" s="471">
        <f>(G38/H38)-100%</f>
        <v>0.10548843778992278</v>
      </c>
    </row>
    <row r="39" spans="1:10" ht="21" customHeight="1">
      <c r="A39" s="11"/>
      <c r="B39" s="215">
        <v>30</v>
      </c>
      <c r="C39" s="218"/>
      <c r="D39" s="219"/>
      <c r="E39" s="220"/>
      <c r="F39" s="220"/>
      <c r="G39" s="234"/>
      <c r="H39" s="234"/>
      <c r="I39" s="110"/>
      <c r="J39" s="250"/>
    </row>
    <row r="40" spans="1:10" ht="36.75" customHeight="1">
      <c r="A40" s="11"/>
      <c r="B40" s="215">
        <v>31</v>
      </c>
      <c r="C40" s="218"/>
      <c r="D40" s="219" t="s">
        <v>162</v>
      </c>
      <c r="E40" s="220" t="s">
        <v>163</v>
      </c>
      <c r="F40" s="220"/>
      <c r="G40" s="234"/>
      <c r="H40" s="234"/>
      <c r="I40" s="110"/>
      <c r="J40" s="250"/>
    </row>
    <row r="41" spans="1:14" ht="30.75" customHeight="1">
      <c r="A41" s="15"/>
      <c r="B41" s="215">
        <v>32</v>
      </c>
      <c r="C41" s="216"/>
      <c r="D41" s="109" t="s">
        <v>164</v>
      </c>
      <c r="E41" s="221" t="s">
        <v>165</v>
      </c>
      <c r="F41" s="221">
        <v>78</v>
      </c>
      <c r="G41" s="222">
        <v>22889792772.67</v>
      </c>
      <c r="H41" s="222">
        <v>1328530246</v>
      </c>
      <c r="I41" s="245">
        <f>G41-H41</f>
        <v>21561262526.67</v>
      </c>
      <c r="J41" s="247">
        <f>(G41/H41)-100%</f>
        <v>16.22941035146745</v>
      </c>
      <c r="N41" s="262"/>
    </row>
    <row r="42" spans="1:14" ht="30.75" customHeight="1">
      <c r="A42" s="15"/>
      <c r="B42" s="215">
        <v>33</v>
      </c>
      <c r="C42" s="216"/>
      <c r="D42" s="109" t="s">
        <v>166</v>
      </c>
      <c r="E42" s="221"/>
      <c r="F42" s="221" t="s">
        <v>167</v>
      </c>
      <c r="G42" s="222"/>
      <c r="H42" s="222"/>
      <c r="I42" s="245"/>
      <c r="J42" s="350" t="e">
        <f>(G42/H42)-100%</f>
        <v>#DIV/0!</v>
      </c>
      <c r="N42" s="262"/>
    </row>
    <row r="43" spans="1:14" ht="30.75" customHeight="1">
      <c r="A43" s="15"/>
      <c r="B43" s="215">
        <v>34</v>
      </c>
      <c r="C43" s="216"/>
      <c r="D43" s="235" t="s">
        <v>168</v>
      </c>
      <c r="E43" s="227"/>
      <c r="F43" s="227">
        <v>79</v>
      </c>
      <c r="G43" s="236"/>
      <c r="H43" s="236"/>
      <c r="I43" s="254"/>
      <c r="J43" s="255" t="e">
        <f>(G43/H43)-100%</f>
        <v>#DIV/0!</v>
      </c>
      <c r="N43" s="262"/>
    </row>
    <row r="44" spans="1:10" ht="51.75" customHeight="1" thickBot="1">
      <c r="A44" s="15"/>
      <c r="B44" s="215">
        <v>35</v>
      </c>
      <c r="C44" s="216"/>
      <c r="D44" s="226" t="s">
        <v>169</v>
      </c>
      <c r="E44" s="227"/>
      <c r="F44" s="227"/>
      <c r="G44" s="228">
        <f>SUM(G41:G43)</f>
        <v>22889792772.67</v>
      </c>
      <c r="H44" s="228">
        <f>SUM(H41:H43)</f>
        <v>1328530246</v>
      </c>
      <c r="I44" s="228">
        <f>SUM(I41:I43)</f>
        <v>21561262526.67</v>
      </c>
      <c r="J44" s="256">
        <f>(G44/H44)-100%</f>
        <v>16.22941035146745</v>
      </c>
    </row>
    <row r="45" spans="1:10" ht="44.25" customHeight="1" thickBot="1">
      <c r="A45" s="11"/>
      <c r="B45" s="215">
        <v>36</v>
      </c>
      <c r="C45" s="218"/>
      <c r="D45" s="238" t="s">
        <v>170</v>
      </c>
      <c r="E45" s="213"/>
      <c r="F45" s="213"/>
      <c r="G45" s="239">
        <f>G17+G38+G44</f>
        <v>1167775852624.5898</v>
      </c>
      <c r="H45" s="239">
        <f>H17+H38+H44</f>
        <v>1057305452700.09</v>
      </c>
      <c r="I45" s="239">
        <f>I17+I38+I44</f>
        <v>110470399924.5</v>
      </c>
      <c r="J45" s="470">
        <f>(G45/H45)-100%</f>
        <v>0.10448295678641073</v>
      </c>
    </row>
    <row r="46" spans="1:10" ht="27.75" customHeight="1">
      <c r="A46" s="15"/>
      <c r="B46" s="215">
        <v>37</v>
      </c>
      <c r="C46" s="216"/>
      <c r="D46" s="109"/>
      <c r="E46" s="221"/>
      <c r="F46" s="221"/>
      <c r="G46" s="222"/>
      <c r="H46" s="222"/>
      <c r="I46" s="245"/>
      <c r="J46" s="250"/>
    </row>
    <row r="47" spans="1:10" ht="30" customHeight="1">
      <c r="A47" s="11"/>
      <c r="B47" s="215">
        <v>38</v>
      </c>
      <c r="C47" s="218"/>
      <c r="D47" s="219" t="s">
        <v>171</v>
      </c>
      <c r="E47" s="220"/>
      <c r="F47" s="220"/>
      <c r="G47" s="234"/>
      <c r="H47" s="234"/>
      <c r="I47" s="110"/>
      <c r="J47" s="250"/>
    </row>
    <row r="48" spans="1:10" ht="30" customHeight="1">
      <c r="A48" s="11"/>
      <c r="B48" s="215">
        <v>39</v>
      </c>
      <c r="C48" s="218"/>
      <c r="D48" s="219" t="s">
        <v>172</v>
      </c>
      <c r="E48" s="220" t="s">
        <v>173</v>
      </c>
      <c r="F48" s="220"/>
      <c r="G48" s="234"/>
      <c r="H48" s="234"/>
      <c r="I48" s="110"/>
      <c r="J48" s="250"/>
    </row>
    <row r="49" spans="1:14" ht="30" customHeight="1">
      <c r="A49" s="15"/>
      <c r="B49" s="215">
        <v>40</v>
      </c>
      <c r="C49" s="216"/>
      <c r="D49" s="240" t="s">
        <v>174</v>
      </c>
      <c r="E49" s="140" t="s">
        <v>175</v>
      </c>
      <c r="F49" s="140">
        <v>80</v>
      </c>
      <c r="G49" s="152">
        <v>422881149234.89</v>
      </c>
      <c r="H49" s="152">
        <v>402259612087.25</v>
      </c>
      <c r="I49" s="368">
        <f aca="true" t="shared" si="1" ref="I49:I74">G49-H49</f>
        <v>20621537147.640015</v>
      </c>
      <c r="J49" s="247">
        <f aca="true" t="shared" si="2" ref="J49:J75">(G49/H49)-100%</f>
        <v>0.051264249574146215</v>
      </c>
      <c r="N49" s="263"/>
    </row>
    <row r="50" spans="1:17" s="202" customFormat="1" ht="30" customHeight="1">
      <c r="A50" s="241"/>
      <c r="B50" s="215">
        <v>41</v>
      </c>
      <c r="C50" s="242"/>
      <c r="D50" s="240" t="s">
        <v>176</v>
      </c>
      <c r="E50" s="140" t="s">
        <v>177</v>
      </c>
      <c r="F50" s="140">
        <v>81</v>
      </c>
      <c r="G50" s="152">
        <v>162232535065.04</v>
      </c>
      <c r="H50" s="152">
        <v>161980339760.76</v>
      </c>
      <c r="I50" s="368">
        <f t="shared" si="1"/>
        <v>252195304.27999878</v>
      </c>
      <c r="J50" s="247">
        <f t="shared" si="2"/>
        <v>0.0015569500882173237</v>
      </c>
      <c r="N50" s="263"/>
      <c r="Q50" s="267"/>
    </row>
    <row r="51" spans="1:17" s="202" customFormat="1" ht="30" customHeight="1">
      <c r="A51" s="241"/>
      <c r="B51" s="215">
        <v>42</v>
      </c>
      <c r="C51" s="242"/>
      <c r="D51" s="240" t="s">
        <v>178</v>
      </c>
      <c r="E51" s="140" t="s">
        <v>179</v>
      </c>
      <c r="F51" s="140">
        <v>82</v>
      </c>
      <c r="G51" s="152">
        <v>247925077120.63</v>
      </c>
      <c r="H51" s="152">
        <v>243168503606.19</v>
      </c>
      <c r="I51" s="368">
        <f t="shared" si="1"/>
        <v>4756573514.440002</v>
      </c>
      <c r="J51" s="247">
        <f t="shared" si="2"/>
        <v>0.01956081253904185</v>
      </c>
      <c r="N51" s="263"/>
      <c r="Q51" s="267"/>
    </row>
    <row r="52" spans="1:17" s="202" customFormat="1" ht="30" customHeight="1">
      <c r="A52" s="241"/>
      <c r="B52" s="215">
        <v>43</v>
      </c>
      <c r="C52" s="242"/>
      <c r="D52" s="240" t="s">
        <v>180</v>
      </c>
      <c r="E52" s="140" t="s">
        <v>181</v>
      </c>
      <c r="F52" s="140">
        <v>83</v>
      </c>
      <c r="G52" s="152">
        <v>31556734043.18</v>
      </c>
      <c r="H52" s="152">
        <v>33681434482.28</v>
      </c>
      <c r="I52" s="368">
        <f t="shared" si="1"/>
        <v>-2124700439.0999985</v>
      </c>
      <c r="J52" s="247">
        <f t="shared" si="2"/>
        <v>-0.06308224313361166</v>
      </c>
      <c r="N52" s="263"/>
      <c r="Q52" s="267"/>
    </row>
    <row r="53" spans="1:17" s="202" customFormat="1" ht="30" customHeight="1">
      <c r="A53" s="241"/>
      <c r="B53" s="215">
        <v>44</v>
      </c>
      <c r="C53" s="242"/>
      <c r="D53" s="240" t="s">
        <v>182</v>
      </c>
      <c r="E53" s="140" t="s">
        <v>183</v>
      </c>
      <c r="F53" s="140">
        <v>84</v>
      </c>
      <c r="G53" s="152">
        <v>42894685591</v>
      </c>
      <c r="H53" s="152">
        <v>39903387457</v>
      </c>
      <c r="I53" s="368">
        <f t="shared" si="1"/>
        <v>2991298134</v>
      </c>
      <c r="J53" s="247">
        <f t="shared" si="2"/>
        <v>0.07496351374237165</v>
      </c>
      <c r="N53" s="263"/>
      <c r="Q53" s="267"/>
    </row>
    <row r="54" spans="1:17" s="203" customFormat="1" ht="30" customHeight="1">
      <c r="A54" s="243"/>
      <c r="B54" s="215">
        <v>45</v>
      </c>
      <c r="C54" s="244"/>
      <c r="D54" s="240" t="s">
        <v>184</v>
      </c>
      <c r="E54" s="222"/>
      <c r="F54" s="140">
        <v>85</v>
      </c>
      <c r="G54" s="222">
        <v>0</v>
      </c>
      <c r="H54" s="222"/>
      <c r="I54" s="407">
        <f t="shared" si="1"/>
        <v>0</v>
      </c>
      <c r="J54" s="350" t="e">
        <f t="shared" si="2"/>
        <v>#DIV/0!</v>
      </c>
      <c r="N54" s="263"/>
      <c r="Q54" s="207"/>
    </row>
    <row r="55" spans="1:14" ht="30" customHeight="1">
      <c r="A55" s="15"/>
      <c r="B55" s="215">
        <v>46</v>
      </c>
      <c r="C55" s="216"/>
      <c r="D55" s="109" t="s">
        <v>185</v>
      </c>
      <c r="E55" s="221" t="s">
        <v>186</v>
      </c>
      <c r="F55" s="221">
        <v>86</v>
      </c>
      <c r="G55" s="222">
        <v>99146000</v>
      </c>
      <c r="H55" s="222">
        <v>6480445500</v>
      </c>
      <c r="I55" s="368">
        <f t="shared" si="1"/>
        <v>-6381299500</v>
      </c>
      <c r="J55" s="464">
        <f t="shared" si="2"/>
        <v>-0.9847007431819309</v>
      </c>
      <c r="N55" s="263"/>
    </row>
    <row r="56" spans="1:14" ht="30" customHeight="1">
      <c r="A56" s="15"/>
      <c r="B56" s="215">
        <v>47</v>
      </c>
      <c r="C56" s="216"/>
      <c r="D56" s="109" t="s">
        <v>187</v>
      </c>
      <c r="E56" s="221" t="s">
        <v>188</v>
      </c>
      <c r="F56" s="221">
        <v>87</v>
      </c>
      <c r="G56" s="222">
        <v>44134020599.5</v>
      </c>
      <c r="H56" s="222">
        <v>11682323718</v>
      </c>
      <c r="I56" s="245">
        <f t="shared" si="1"/>
        <v>32451696881.5</v>
      </c>
      <c r="J56" s="247">
        <f t="shared" si="2"/>
        <v>2.777846057415681</v>
      </c>
      <c r="N56" s="263"/>
    </row>
    <row r="57" spans="1:14" ht="30" customHeight="1">
      <c r="A57" s="15"/>
      <c r="B57" s="215">
        <v>48</v>
      </c>
      <c r="C57" s="216"/>
      <c r="D57" s="109" t="s">
        <v>189</v>
      </c>
      <c r="E57" s="221" t="s">
        <v>190</v>
      </c>
      <c r="F57" s="221">
        <v>88</v>
      </c>
      <c r="G57" s="222">
        <v>31804857500</v>
      </c>
      <c r="H57" s="222">
        <v>33248185680</v>
      </c>
      <c r="I57" s="245">
        <f t="shared" si="1"/>
        <v>-1443328180</v>
      </c>
      <c r="J57" s="247">
        <f t="shared" si="2"/>
        <v>-0.04341073506661186</v>
      </c>
      <c r="N57" s="263"/>
    </row>
    <row r="58" spans="1:14" ht="30" customHeight="1">
      <c r="A58" s="15"/>
      <c r="B58" s="215">
        <v>49</v>
      </c>
      <c r="C58" s="216"/>
      <c r="D58" s="109" t="s">
        <v>191</v>
      </c>
      <c r="E58" s="221"/>
      <c r="F58" s="221" t="s">
        <v>192</v>
      </c>
      <c r="G58" s="222">
        <v>0</v>
      </c>
      <c r="H58" s="222"/>
      <c r="I58" s="25">
        <f t="shared" si="1"/>
        <v>0</v>
      </c>
      <c r="J58" s="350" t="e">
        <f t="shared" si="2"/>
        <v>#DIV/0!</v>
      </c>
      <c r="N58" s="263"/>
    </row>
    <row r="59" spans="1:14" ht="30" customHeight="1">
      <c r="A59" s="15"/>
      <c r="B59" s="215">
        <v>50</v>
      </c>
      <c r="C59" s="216"/>
      <c r="D59" s="109" t="s">
        <v>193</v>
      </c>
      <c r="E59" s="221"/>
      <c r="F59" s="221" t="s">
        <v>194</v>
      </c>
      <c r="G59" s="222">
        <v>0</v>
      </c>
      <c r="H59" s="222"/>
      <c r="I59" s="25">
        <f t="shared" si="1"/>
        <v>0</v>
      </c>
      <c r="J59" s="350" t="e">
        <f t="shared" si="2"/>
        <v>#DIV/0!</v>
      </c>
      <c r="N59" s="263"/>
    </row>
    <row r="60" spans="1:10" ht="30" customHeight="1">
      <c r="A60" s="15"/>
      <c r="B60" s="215">
        <v>51</v>
      </c>
      <c r="C60" s="216"/>
      <c r="D60" s="109" t="s">
        <v>195</v>
      </c>
      <c r="E60" s="221" t="s">
        <v>196</v>
      </c>
      <c r="F60" s="221"/>
      <c r="G60" s="364">
        <v>578175207.5781932</v>
      </c>
      <c r="H60" s="222">
        <v>1450381015.56</v>
      </c>
      <c r="I60" s="245">
        <f t="shared" si="1"/>
        <v>-872205807.9818068</v>
      </c>
      <c r="J60" s="247">
        <f t="shared" si="2"/>
        <v>-0.6013632270586797</v>
      </c>
    </row>
    <row r="61" spans="1:14" ht="30" customHeight="1" hidden="1">
      <c r="A61" s="15"/>
      <c r="B61" s="215"/>
      <c r="C61" s="216"/>
      <c r="D61" s="109" t="s">
        <v>197</v>
      </c>
      <c r="E61" s="221"/>
      <c r="F61" s="221" t="s">
        <v>198</v>
      </c>
      <c r="G61" s="364">
        <v>21951902.84</v>
      </c>
      <c r="H61" s="222">
        <v>1019206309.96</v>
      </c>
      <c r="I61" s="245">
        <f t="shared" si="1"/>
        <v>-997254407.12</v>
      </c>
      <c r="J61" s="247">
        <f t="shared" si="2"/>
        <v>-0.9784617671363696</v>
      </c>
      <c r="N61" s="263"/>
    </row>
    <row r="62" spans="1:14" ht="30" customHeight="1" hidden="1">
      <c r="A62" s="15"/>
      <c r="B62" s="215"/>
      <c r="C62" s="216"/>
      <c r="D62" s="109" t="s">
        <v>199</v>
      </c>
      <c r="E62" s="221"/>
      <c r="F62" s="221" t="s">
        <v>200</v>
      </c>
      <c r="G62" s="364">
        <v>97530700.4</v>
      </c>
      <c r="H62" s="222">
        <v>431174705.6</v>
      </c>
      <c r="I62" s="245">
        <f t="shared" si="1"/>
        <v>-333644005.20000005</v>
      </c>
      <c r="J62" s="247">
        <f t="shared" si="2"/>
        <v>-0.7738023610075145</v>
      </c>
      <c r="N62" s="263"/>
    </row>
    <row r="63" spans="1:14" ht="52.5" customHeight="1" hidden="1">
      <c r="A63" s="15"/>
      <c r="B63" s="215"/>
      <c r="C63" s="216"/>
      <c r="D63" s="109" t="s">
        <v>201</v>
      </c>
      <c r="E63" s="221"/>
      <c r="F63" s="221" t="s">
        <v>202</v>
      </c>
      <c r="G63" s="364">
        <v>0</v>
      </c>
      <c r="H63" s="222"/>
      <c r="I63" s="245">
        <f t="shared" si="1"/>
        <v>0</v>
      </c>
      <c r="J63" s="247" t="e">
        <f t="shared" si="2"/>
        <v>#DIV/0!</v>
      </c>
      <c r="N63" s="263"/>
    </row>
    <row r="64" spans="1:14" ht="30" customHeight="1" hidden="1">
      <c r="A64" s="15"/>
      <c r="B64" s="215"/>
      <c r="C64" s="216"/>
      <c r="D64" s="109" t="s">
        <v>203</v>
      </c>
      <c r="E64" s="221"/>
      <c r="F64" s="221" t="s">
        <v>204</v>
      </c>
      <c r="G64" s="364">
        <v>15423834.338193148</v>
      </c>
      <c r="H64" s="222"/>
      <c r="I64" s="245">
        <f t="shared" si="1"/>
        <v>15423834.338193148</v>
      </c>
      <c r="J64" s="247" t="e">
        <f t="shared" si="2"/>
        <v>#DIV/0!</v>
      </c>
      <c r="N64" s="263"/>
    </row>
    <row r="65" spans="1:14" ht="30" hidden="1">
      <c r="A65" s="15"/>
      <c r="B65" s="215"/>
      <c r="C65" s="216"/>
      <c r="D65" s="109" t="s">
        <v>205</v>
      </c>
      <c r="E65" s="221"/>
      <c r="F65" s="221" t="s">
        <v>206</v>
      </c>
      <c r="G65" s="364">
        <v>443268770</v>
      </c>
      <c r="H65" s="222"/>
      <c r="I65" s="245">
        <f t="shared" si="1"/>
        <v>443268770</v>
      </c>
      <c r="J65" s="247" t="e">
        <f t="shared" si="2"/>
        <v>#DIV/0!</v>
      </c>
      <c r="N65" s="263"/>
    </row>
    <row r="66" spans="1:14" ht="30">
      <c r="A66" s="15"/>
      <c r="B66" s="215">
        <v>52</v>
      </c>
      <c r="C66" s="216"/>
      <c r="D66" s="109" t="s">
        <v>207</v>
      </c>
      <c r="E66" s="221"/>
      <c r="F66" s="221" t="s">
        <v>208</v>
      </c>
      <c r="G66" s="364">
        <v>0</v>
      </c>
      <c r="H66" s="222"/>
      <c r="I66" s="369">
        <f t="shared" si="1"/>
        <v>0</v>
      </c>
      <c r="J66" s="350" t="e">
        <f t="shared" si="2"/>
        <v>#DIV/0!</v>
      </c>
      <c r="N66" s="263"/>
    </row>
    <row r="67" spans="1:10" ht="30" customHeight="1">
      <c r="A67" s="15"/>
      <c r="B67" s="215">
        <v>53</v>
      </c>
      <c r="C67" s="216"/>
      <c r="D67" s="109" t="s">
        <v>209</v>
      </c>
      <c r="E67" s="221" t="s">
        <v>210</v>
      </c>
      <c r="F67" s="221"/>
      <c r="G67" s="364">
        <v>150036103064.44</v>
      </c>
      <c r="H67" s="222">
        <f>SUM(H68:H71)</f>
        <v>146351482025.7</v>
      </c>
      <c r="I67" s="245">
        <f t="shared" si="1"/>
        <v>3684621038.73999</v>
      </c>
      <c r="J67" s="247">
        <f t="shared" si="2"/>
        <v>0.025176520167339067</v>
      </c>
    </row>
    <row r="68" spans="1:14" ht="30" customHeight="1" hidden="1">
      <c r="A68" s="15"/>
      <c r="B68" s="215"/>
      <c r="C68" s="216"/>
      <c r="D68" s="109" t="s">
        <v>211</v>
      </c>
      <c r="E68" s="221"/>
      <c r="F68" s="221" t="s">
        <v>212</v>
      </c>
      <c r="G68" s="364">
        <v>67378238257.439995</v>
      </c>
      <c r="H68" s="222">
        <v>61292556933.78</v>
      </c>
      <c r="I68" s="245">
        <f t="shared" si="1"/>
        <v>6085681323.659996</v>
      </c>
      <c r="J68" s="247">
        <f t="shared" si="2"/>
        <v>0.09928907567414624</v>
      </c>
      <c r="N68" s="263"/>
    </row>
    <row r="69" spans="1:14" ht="30" customHeight="1" hidden="1">
      <c r="A69" s="15"/>
      <c r="B69" s="215"/>
      <c r="C69" s="216"/>
      <c r="D69" s="109" t="s">
        <v>213</v>
      </c>
      <c r="E69" s="221"/>
      <c r="F69" s="221" t="s">
        <v>214</v>
      </c>
      <c r="G69" s="364">
        <v>21228960991</v>
      </c>
      <c r="H69" s="222">
        <v>19047868279</v>
      </c>
      <c r="I69" s="245">
        <f t="shared" si="1"/>
        <v>2181092712</v>
      </c>
      <c r="J69" s="247">
        <f t="shared" si="2"/>
        <v>0.11450586911106608</v>
      </c>
      <c r="N69" s="263"/>
    </row>
    <row r="70" spans="1:14" ht="30" customHeight="1" hidden="1">
      <c r="A70" s="15"/>
      <c r="B70" s="215"/>
      <c r="C70" s="216"/>
      <c r="D70" s="109" t="s">
        <v>215</v>
      </c>
      <c r="E70" s="221"/>
      <c r="F70" s="221" t="s">
        <v>216</v>
      </c>
      <c r="G70" s="364">
        <v>61320649566</v>
      </c>
      <c r="H70" s="222">
        <v>65911397564</v>
      </c>
      <c r="I70" s="245">
        <f t="shared" si="1"/>
        <v>-4590747998</v>
      </c>
      <c r="J70" s="247">
        <f t="shared" si="2"/>
        <v>-0.06965029065788475</v>
      </c>
      <c r="N70" s="263"/>
    </row>
    <row r="71" spans="1:14" ht="30" customHeight="1" hidden="1">
      <c r="A71" s="15"/>
      <c r="B71" s="215"/>
      <c r="C71" s="216"/>
      <c r="D71" s="109" t="s">
        <v>217</v>
      </c>
      <c r="E71" s="221"/>
      <c r="F71" s="221" t="s">
        <v>218</v>
      </c>
      <c r="G71" s="364">
        <v>108254250</v>
      </c>
      <c r="H71" s="222">
        <v>99659248.92</v>
      </c>
      <c r="I71" s="245">
        <f t="shared" si="1"/>
        <v>8595001.079999998</v>
      </c>
      <c r="J71" s="247">
        <f t="shared" si="2"/>
        <v>0.08624388777904102</v>
      </c>
      <c r="N71" s="263"/>
    </row>
    <row r="72" spans="1:14" ht="30" customHeight="1">
      <c r="A72" s="15"/>
      <c r="B72" s="215">
        <v>54</v>
      </c>
      <c r="C72" s="216"/>
      <c r="D72" s="109" t="s">
        <v>219</v>
      </c>
      <c r="E72" s="221" t="s">
        <v>220</v>
      </c>
      <c r="F72" s="221">
        <v>90</v>
      </c>
      <c r="G72" s="222">
        <v>998849333</v>
      </c>
      <c r="H72" s="222">
        <v>1985993167</v>
      </c>
      <c r="I72" s="245">
        <f t="shared" si="1"/>
        <v>-987143834</v>
      </c>
      <c r="J72" s="247">
        <f t="shared" si="2"/>
        <v>-0.49705298608411574</v>
      </c>
      <c r="N72" s="263"/>
    </row>
    <row r="73" spans="1:14" ht="30" customHeight="1">
      <c r="A73" s="15"/>
      <c r="B73" s="215">
        <v>55</v>
      </c>
      <c r="C73" s="216"/>
      <c r="D73" s="109" t="s">
        <v>221</v>
      </c>
      <c r="E73" s="221" t="s">
        <v>222</v>
      </c>
      <c r="F73" s="221">
        <v>92</v>
      </c>
      <c r="G73" s="222">
        <v>492226518</v>
      </c>
      <c r="H73" s="222">
        <v>441991276</v>
      </c>
      <c r="I73" s="245">
        <f t="shared" si="1"/>
        <v>50235242</v>
      </c>
      <c r="J73" s="247">
        <f t="shared" si="2"/>
        <v>0.11365663696945916</v>
      </c>
      <c r="N73" s="263"/>
    </row>
    <row r="74" spans="1:14" ht="30" customHeight="1">
      <c r="A74" s="15"/>
      <c r="B74" s="215">
        <v>56</v>
      </c>
      <c r="C74" s="216"/>
      <c r="D74" s="109" t="s">
        <v>223</v>
      </c>
      <c r="E74" s="221" t="s">
        <v>224</v>
      </c>
      <c r="F74" s="221">
        <v>93</v>
      </c>
      <c r="G74" s="222">
        <v>2215995756</v>
      </c>
      <c r="H74" s="222">
        <v>1940713725</v>
      </c>
      <c r="I74" s="245">
        <f t="shared" si="1"/>
        <v>275282031</v>
      </c>
      <c r="J74" s="249">
        <f t="shared" si="2"/>
        <v>0.14184576913836167</v>
      </c>
      <c r="N74" s="263"/>
    </row>
    <row r="75" spans="1:14" ht="36" customHeight="1">
      <c r="A75" s="11"/>
      <c r="B75" s="215">
        <v>57</v>
      </c>
      <c r="C75" s="218"/>
      <c r="D75" s="223" t="s">
        <v>611</v>
      </c>
      <c r="E75" s="268"/>
      <c r="F75" s="268"/>
      <c r="G75" s="225">
        <f>G49+G50+G51+G52+G53+G54+G55+G56+G57+G58+G59+G60+G67+G72+G73+G74</f>
        <v>1137849555033.2583</v>
      </c>
      <c r="H75" s="225">
        <f>H49+H50+H51+H52+H53+H54+H55+H56+H57+H58+H59+H60+H67+H72+H73+H74</f>
        <v>1084574793500.74</v>
      </c>
      <c r="I75" s="225">
        <f>I49+I50+I51+I52+I53+I54+I55+I56+I57+I58+I59+I60+I67+I72+I73+I74</f>
        <v>53274761532.5182</v>
      </c>
      <c r="J75" s="256">
        <f t="shared" si="2"/>
        <v>0.04912041276614998</v>
      </c>
      <c r="K75" s="297"/>
      <c r="M75" s="225"/>
      <c r="N75" s="263"/>
    </row>
    <row r="76" spans="1:11" ht="42.75" customHeight="1">
      <c r="A76" s="15"/>
      <c r="B76" s="215">
        <v>59</v>
      </c>
      <c r="C76" s="216"/>
      <c r="D76" s="270" t="s">
        <v>612</v>
      </c>
      <c r="E76" s="271"/>
      <c r="F76" s="271"/>
      <c r="G76" s="228">
        <f>G45-G75</f>
        <v>29926297591.331543</v>
      </c>
      <c r="H76" s="228">
        <f>H45-H75</f>
        <v>-27269340800.650024</v>
      </c>
      <c r="I76" s="228">
        <f>I45-I75</f>
        <v>57195638391.9818</v>
      </c>
      <c r="J76" s="251">
        <f>(G76/H76)-100%</f>
        <v>-2.0974338474151226</v>
      </c>
      <c r="K76" s="490"/>
    </row>
    <row r="77" spans="1:10" ht="23.25" customHeight="1">
      <c r="A77" s="15"/>
      <c r="B77" s="215">
        <v>60</v>
      </c>
      <c r="C77" s="216"/>
      <c r="D77" s="109"/>
      <c r="E77" s="221"/>
      <c r="F77" s="221"/>
      <c r="G77" s="222"/>
      <c r="H77" s="222"/>
      <c r="I77" s="245"/>
      <c r="J77" s="246"/>
    </row>
    <row r="78" spans="1:10" ht="29.25" customHeight="1">
      <c r="A78" s="15"/>
      <c r="B78" s="215">
        <v>61</v>
      </c>
      <c r="C78" s="216"/>
      <c r="D78" s="272" t="s">
        <v>225</v>
      </c>
      <c r="E78" s="273"/>
      <c r="F78" s="273"/>
      <c r="G78" s="274"/>
      <c r="H78" s="274"/>
      <c r="I78" s="245"/>
      <c r="J78" s="246"/>
    </row>
    <row r="79" spans="1:10" ht="30">
      <c r="A79" s="15"/>
      <c r="B79" s="215">
        <v>62</v>
      </c>
      <c r="C79" s="216"/>
      <c r="D79" s="272" t="s">
        <v>226</v>
      </c>
      <c r="E79" s="508" t="s">
        <v>628</v>
      </c>
      <c r="F79" s="273"/>
      <c r="G79" s="274"/>
      <c r="H79" s="274"/>
      <c r="I79" s="245"/>
      <c r="J79" s="246"/>
    </row>
    <row r="80" spans="1:11" ht="34.5" customHeight="1" thickBot="1">
      <c r="A80" s="115"/>
      <c r="B80" s="230">
        <v>63</v>
      </c>
      <c r="C80" s="279"/>
      <c r="D80" s="472" t="s">
        <v>227</v>
      </c>
      <c r="E80" s="281"/>
      <c r="F80" s="281">
        <v>96</v>
      </c>
      <c r="G80" s="473">
        <v>449118662</v>
      </c>
      <c r="H80" s="473">
        <v>481163643</v>
      </c>
      <c r="I80" s="257">
        <f>G80-H80</f>
        <v>-32044981</v>
      </c>
      <c r="J80" s="507">
        <f>(G80/H80)-100%</f>
        <v>-0.06659892422503755</v>
      </c>
      <c r="K80" s="262"/>
    </row>
    <row r="81" spans="1:10" ht="30">
      <c r="A81" s="15"/>
      <c r="B81" s="215">
        <v>64</v>
      </c>
      <c r="C81" s="216"/>
      <c r="D81" s="275" t="s">
        <v>228</v>
      </c>
      <c r="E81" s="273"/>
      <c r="F81" s="273">
        <v>97</v>
      </c>
      <c r="G81" s="222"/>
      <c r="H81" s="274"/>
      <c r="I81" s="245"/>
      <c r="J81" s="367"/>
    </row>
    <row r="82" spans="1:10" ht="36.75" customHeight="1">
      <c r="A82" s="15"/>
      <c r="B82" s="215">
        <v>65</v>
      </c>
      <c r="C82" s="216"/>
      <c r="D82" s="275" t="s">
        <v>229</v>
      </c>
      <c r="E82" s="273"/>
      <c r="F82" s="273">
        <v>99</v>
      </c>
      <c r="G82" s="274"/>
      <c r="H82" s="274"/>
      <c r="I82" s="245"/>
      <c r="J82" s="246"/>
    </row>
    <row r="83" spans="1:10" ht="39" customHeight="1">
      <c r="A83" s="15"/>
      <c r="B83" s="215">
        <v>66</v>
      </c>
      <c r="C83" s="216"/>
      <c r="D83" s="275" t="s">
        <v>230</v>
      </c>
      <c r="E83" s="273"/>
      <c r="F83" s="273">
        <v>100</v>
      </c>
      <c r="G83" s="274"/>
      <c r="H83" s="274"/>
      <c r="I83" s="245"/>
      <c r="J83" s="246"/>
    </row>
    <row r="84" spans="1:10" ht="39" customHeight="1">
      <c r="A84" s="15"/>
      <c r="B84" s="215">
        <v>67</v>
      </c>
      <c r="C84" s="216"/>
      <c r="D84" s="276" t="s">
        <v>231</v>
      </c>
      <c r="E84" s="271"/>
      <c r="F84" s="271">
        <v>98</v>
      </c>
      <c r="G84" s="277">
        <v>902000650</v>
      </c>
      <c r="H84" s="277">
        <v>2280893928</v>
      </c>
      <c r="I84" s="254">
        <f>G84-H84</f>
        <v>-1378893278</v>
      </c>
      <c r="J84" s="249">
        <f>(G84/H84)-100%</f>
        <v>-0.6045407289978983</v>
      </c>
    </row>
    <row r="85" spans="1:11" ht="63" customHeight="1">
      <c r="A85" s="15"/>
      <c r="B85" s="215">
        <v>68</v>
      </c>
      <c r="C85" s="216"/>
      <c r="D85" s="226" t="s">
        <v>232</v>
      </c>
      <c r="E85" s="271"/>
      <c r="F85" s="271"/>
      <c r="G85" s="278">
        <f>G80+G81-G82-G83-G84</f>
        <v>-452881988</v>
      </c>
      <c r="H85" s="278">
        <f>H80+H81-H82-H83-H84</f>
        <v>-1799730285</v>
      </c>
      <c r="I85" s="278">
        <f>I80+I81-I82-I83-I84</f>
        <v>1346848297</v>
      </c>
      <c r="J85" s="251">
        <f>(G85/H85)-100%</f>
        <v>-0.7483611895768038</v>
      </c>
      <c r="K85" s="262"/>
    </row>
    <row r="86" spans="1:11" ht="51" customHeight="1">
      <c r="A86" s="15"/>
      <c r="B86" s="215">
        <v>70</v>
      </c>
      <c r="C86" s="216"/>
      <c r="D86" s="270" t="s">
        <v>233</v>
      </c>
      <c r="E86" s="271"/>
      <c r="F86" s="271"/>
      <c r="G86" s="228">
        <f>G76+G85</f>
        <v>29473415603.331543</v>
      </c>
      <c r="H86" s="228">
        <f>H76+H85</f>
        <v>-29069071085.650024</v>
      </c>
      <c r="I86" s="228">
        <f>I76+I85</f>
        <v>58542486688.9818</v>
      </c>
      <c r="J86" s="251">
        <f>(G86/H86)-100%</f>
        <v>-2.013909784612317</v>
      </c>
      <c r="K86" s="490"/>
    </row>
    <row r="87" spans="1:10" ht="28.5" customHeight="1">
      <c r="A87" s="11"/>
      <c r="B87" s="215">
        <v>71</v>
      </c>
      <c r="C87" s="218"/>
      <c r="D87" s="219"/>
      <c r="E87" s="220"/>
      <c r="F87" s="220"/>
      <c r="G87" s="234"/>
      <c r="H87" s="234"/>
      <c r="I87" s="465"/>
      <c r="J87" s="468"/>
    </row>
    <row r="88" spans="1:10" ht="34.5" customHeight="1">
      <c r="A88" s="11"/>
      <c r="B88" s="215">
        <v>72</v>
      </c>
      <c r="C88" s="218"/>
      <c r="D88" s="219" t="s">
        <v>234</v>
      </c>
      <c r="E88" s="220" t="s">
        <v>627</v>
      </c>
      <c r="F88" s="220"/>
      <c r="G88" s="234"/>
      <c r="H88" s="234"/>
      <c r="I88" s="465"/>
      <c r="J88" s="366"/>
    </row>
    <row r="89" spans="1:10" ht="34.5" customHeight="1">
      <c r="A89" s="11"/>
      <c r="B89" s="215">
        <v>73</v>
      </c>
      <c r="C89" s="218"/>
      <c r="D89" s="109" t="s">
        <v>235</v>
      </c>
      <c r="E89" s="220"/>
      <c r="F89" s="221">
        <v>102</v>
      </c>
      <c r="G89" s="234"/>
      <c r="H89" s="234"/>
      <c r="I89" s="466"/>
      <c r="J89" s="367"/>
    </row>
    <row r="90" spans="1:10" ht="34.5" customHeight="1">
      <c r="A90" s="11"/>
      <c r="B90" s="215">
        <v>74</v>
      </c>
      <c r="C90" s="218"/>
      <c r="D90" s="109" t="s">
        <v>236</v>
      </c>
      <c r="E90" s="220"/>
      <c r="F90" s="221">
        <v>103</v>
      </c>
      <c r="G90" s="222"/>
      <c r="H90" s="222"/>
      <c r="I90" s="466"/>
      <c r="J90" s="370">
        <v>0</v>
      </c>
    </row>
    <row r="91" spans="1:10" ht="34.5" customHeight="1">
      <c r="A91" s="15"/>
      <c r="B91" s="215">
        <v>75</v>
      </c>
      <c r="C91" s="216"/>
      <c r="D91" s="109" t="s">
        <v>237</v>
      </c>
      <c r="E91" s="221"/>
      <c r="F91" s="221">
        <v>104</v>
      </c>
      <c r="G91" s="222">
        <v>1238717822</v>
      </c>
      <c r="H91" s="222">
        <v>2502082962</v>
      </c>
      <c r="I91" s="466">
        <f>G91-H91</f>
        <v>-1263365140</v>
      </c>
      <c r="J91" s="361">
        <f>(G91/H91)-100%</f>
        <v>-0.504925359865026</v>
      </c>
    </row>
    <row r="92" spans="1:11" ht="47.25" customHeight="1">
      <c r="A92" s="11"/>
      <c r="B92" s="215">
        <v>76</v>
      </c>
      <c r="C92" s="218"/>
      <c r="D92" s="223" t="s">
        <v>238</v>
      </c>
      <c r="E92" s="268"/>
      <c r="F92" s="268"/>
      <c r="G92" s="269">
        <f>G89-G90-G91</f>
        <v>-1238717822</v>
      </c>
      <c r="H92" s="269">
        <f>H89-H90-H91</f>
        <v>-2502082962</v>
      </c>
      <c r="I92" s="293">
        <f>I89-I90-I91</f>
        <v>1263365140</v>
      </c>
      <c r="J92" s="252">
        <f>(G92/H92)-100%</f>
        <v>-0.504925359865026</v>
      </c>
      <c r="K92" s="262"/>
    </row>
    <row r="93" spans="1:11" ht="45" customHeight="1" thickBot="1">
      <c r="A93" s="115"/>
      <c r="B93" s="230">
        <v>78</v>
      </c>
      <c r="C93" s="279"/>
      <c r="D93" s="280" t="s">
        <v>239</v>
      </c>
      <c r="E93" s="281"/>
      <c r="F93" s="281"/>
      <c r="G93" s="253">
        <f>G86+G92</f>
        <v>28234697781.331543</v>
      </c>
      <c r="H93" s="253">
        <f>H86+H92</f>
        <v>-31571154047.650024</v>
      </c>
      <c r="I93" s="467">
        <f>I86+I92</f>
        <v>59805851828.9818</v>
      </c>
      <c r="J93" s="469">
        <f>(G93/H93)-100%</f>
        <v>-1.8943194708282505</v>
      </c>
      <c r="K93" s="490"/>
    </row>
    <row r="94" spans="1:9" ht="15.75" customHeight="1">
      <c r="A94" s="282"/>
      <c r="B94" s="187" t="s">
        <v>626</v>
      </c>
      <c r="C94" s="282"/>
      <c r="D94" s="282"/>
      <c r="E94" s="282"/>
      <c r="F94" s="282"/>
      <c r="G94" s="282"/>
      <c r="H94" s="282"/>
      <c r="I94" s="294"/>
    </row>
    <row r="95" spans="5:10" ht="15.75" customHeight="1">
      <c r="E95" s="200"/>
      <c r="F95" s="200"/>
      <c r="G95" s="283"/>
      <c r="I95" s="37"/>
      <c r="J95" s="295"/>
    </row>
    <row r="96" spans="3:10" ht="17.25" customHeight="1">
      <c r="C96" s="36"/>
      <c r="E96" s="37"/>
      <c r="F96" s="37"/>
      <c r="G96" s="283"/>
      <c r="H96" s="37" t="s">
        <v>578</v>
      </c>
      <c r="I96" s="37"/>
      <c r="J96" s="296"/>
    </row>
    <row r="97" spans="4:10" ht="21" customHeight="1">
      <c r="D97" s="284"/>
      <c r="E97" s="37"/>
      <c r="F97" s="37"/>
      <c r="G97" s="283"/>
      <c r="H97" s="37"/>
      <c r="I97" s="37"/>
      <c r="J97" s="296"/>
    </row>
    <row r="98" spans="4:10" ht="21" customHeight="1">
      <c r="D98" s="284"/>
      <c r="E98" s="37"/>
      <c r="F98" s="37"/>
      <c r="G98" s="283"/>
      <c r="H98" s="37"/>
      <c r="I98" s="37"/>
      <c r="J98" s="296"/>
    </row>
    <row r="99" spans="4:10" ht="15.75" customHeight="1">
      <c r="D99" s="284"/>
      <c r="E99" s="35"/>
      <c r="F99" s="35"/>
      <c r="G99" s="283"/>
      <c r="H99" s="37"/>
      <c r="I99" s="37"/>
      <c r="J99" s="296"/>
    </row>
    <row r="100" spans="4:10" ht="15.75" customHeight="1">
      <c r="D100" s="284"/>
      <c r="E100" s="200"/>
      <c r="F100" s="200"/>
      <c r="G100" s="285"/>
      <c r="H100" s="37"/>
      <c r="I100" s="37"/>
      <c r="J100" s="296"/>
    </row>
    <row r="101" spans="4:9" ht="15.75" customHeight="1">
      <c r="D101" s="284"/>
      <c r="E101" s="286"/>
      <c r="F101" s="286"/>
      <c r="G101" s="287"/>
      <c r="H101" s="200"/>
      <c r="I101" s="35"/>
    </row>
    <row r="102" spans="4:8" ht="15.75" customHeight="1">
      <c r="D102" s="284"/>
      <c r="E102" s="36"/>
      <c r="F102" s="36"/>
      <c r="G102" s="288"/>
      <c r="H102" s="37" t="s">
        <v>579</v>
      </c>
    </row>
    <row r="103" spans="4:8" ht="15.75" customHeight="1">
      <c r="D103" s="284"/>
      <c r="E103" s="36"/>
      <c r="F103" s="36"/>
      <c r="G103" s="36"/>
      <c r="H103" s="36"/>
    </row>
    <row r="104" spans="4:8" ht="15.75" customHeight="1">
      <c r="D104" s="289"/>
      <c r="E104" s="40"/>
      <c r="F104" s="40"/>
      <c r="G104" s="290"/>
      <c r="H104" s="40"/>
    </row>
    <row r="105" spans="4:8" ht="15">
      <c r="D105" s="284"/>
      <c r="E105" s="36"/>
      <c r="F105" s="36"/>
      <c r="G105" s="291"/>
      <c r="H105" s="36"/>
    </row>
    <row r="106" spans="4:8" ht="15">
      <c r="D106" s="284"/>
      <c r="E106" s="36"/>
      <c r="F106" s="36"/>
      <c r="G106" s="292"/>
      <c r="H106" s="36"/>
    </row>
    <row r="107" spans="4:8" ht="15">
      <c r="D107" s="284"/>
      <c r="E107" s="36"/>
      <c r="F107" s="36"/>
      <c r="G107" s="36"/>
      <c r="H107" s="36"/>
    </row>
  </sheetData>
  <sheetProtection/>
  <mergeCells count="5">
    <mergeCell ref="A1:J1"/>
    <mergeCell ref="A5:J5"/>
    <mergeCell ref="A6:J6"/>
    <mergeCell ref="A7:J7"/>
    <mergeCell ref="I8:J8"/>
  </mergeCells>
  <printOptions/>
  <pageMargins left="1.03" right="0.61" top="0.99" bottom="0.98" header="0.31496062992126" footer="0.31496062992126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6:H116"/>
  <sheetViews>
    <sheetView zoomScale="130" zoomScaleNormal="130" workbookViewId="0" topLeftCell="A43">
      <selection activeCell="G56" sqref="G56"/>
    </sheetView>
  </sheetViews>
  <sheetFormatPr defaultColWidth="8.88671875" defaultRowHeight="15"/>
  <cols>
    <col min="1" max="1" width="4.99609375" style="44" customWidth="1"/>
    <col min="2" max="3" width="1.33203125" style="45" customWidth="1"/>
    <col min="4" max="4" width="39.4453125" style="45" customWidth="1"/>
    <col min="5" max="5" width="10.99609375" style="44" customWidth="1"/>
    <col min="6" max="6" width="19.5546875" style="46" customWidth="1"/>
    <col min="7" max="7" width="19.88671875" style="45" customWidth="1"/>
    <col min="8" max="8" width="16.88671875" style="48" bestFit="1" customWidth="1"/>
    <col min="9" max="199" width="8.88671875" style="48" bestFit="1" customWidth="1"/>
    <col min="200" max="200" width="3.4453125" style="48" customWidth="1"/>
    <col min="201" max="202" width="1.33203125" style="48" customWidth="1"/>
    <col min="203" max="203" width="37.4453125" style="48" customWidth="1"/>
    <col min="204" max="204" width="10.99609375" style="48" customWidth="1"/>
    <col min="205" max="205" width="20.99609375" style="48" customWidth="1"/>
    <col min="206" max="206" width="18.88671875" style="48" bestFit="1" customWidth="1"/>
    <col min="207" max="207" width="8.4453125" style="48" customWidth="1"/>
    <col min="208" max="208" width="8.88671875" style="48" bestFit="1" customWidth="1"/>
    <col min="209" max="209" width="14.4453125" style="48" customWidth="1"/>
    <col min="210" max="210" width="16.5546875" style="48" customWidth="1"/>
    <col min="211" max="211" width="8.88671875" style="48" bestFit="1" customWidth="1"/>
    <col min="212" max="16384" width="8.88671875" style="48" customWidth="1"/>
  </cols>
  <sheetData>
    <row r="1" ht="15"/>
    <row r="2" ht="15"/>
    <row r="3" ht="15"/>
    <row r="4" ht="15"/>
    <row r="5" ht="15"/>
    <row r="6" spans="1:7" ht="18" customHeight="1">
      <c r="A6" s="566" t="s">
        <v>0</v>
      </c>
      <c r="B6" s="566"/>
      <c r="C6" s="566"/>
      <c r="D6" s="566"/>
      <c r="E6" s="566"/>
      <c r="F6" s="566"/>
      <c r="G6" s="566"/>
    </row>
    <row r="7" spans="1:7" ht="15" customHeight="1">
      <c r="A7" s="567" t="s">
        <v>617</v>
      </c>
      <c r="B7" s="567"/>
      <c r="C7" s="567"/>
      <c r="D7" s="567"/>
      <c r="E7" s="567"/>
      <c r="F7" s="567"/>
      <c r="G7" s="567"/>
    </row>
    <row r="8" spans="1:7" ht="15.75">
      <c r="A8" s="568" t="s">
        <v>624</v>
      </c>
      <c r="B8" s="568"/>
      <c r="C8" s="568"/>
      <c r="D8" s="568"/>
      <c r="E8" s="568"/>
      <c r="F8" s="568"/>
      <c r="G8" s="568"/>
    </row>
    <row r="9" spans="1:7" ht="15.75">
      <c r="A9" s="568" t="s">
        <v>625</v>
      </c>
      <c r="B9" s="568"/>
      <c r="C9" s="568"/>
      <c r="D9" s="568"/>
      <c r="E9" s="568"/>
      <c r="F9" s="568"/>
      <c r="G9" s="568"/>
    </row>
    <row r="10" spans="1:7" ht="18" customHeight="1">
      <c r="A10" s="49"/>
      <c r="B10" s="50"/>
      <c r="C10" s="50"/>
      <c r="D10" s="50"/>
      <c r="E10" s="49"/>
      <c r="G10" s="383" t="s">
        <v>577</v>
      </c>
    </row>
    <row r="11" spans="1:7" ht="27" customHeight="1">
      <c r="A11" s="371" t="s">
        <v>444</v>
      </c>
      <c r="B11" s="569" t="s">
        <v>445</v>
      </c>
      <c r="C11" s="570"/>
      <c r="D11" s="571"/>
      <c r="E11" s="491" t="s">
        <v>4</v>
      </c>
      <c r="F11" s="372" t="s">
        <v>446</v>
      </c>
      <c r="G11" s="372" t="s">
        <v>447</v>
      </c>
    </row>
    <row r="12" spans="1:7" ht="7.5" customHeight="1">
      <c r="A12" s="51"/>
      <c r="B12" s="52"/>
      <c r="C12" s="52"/>
      <c r="D12" s="52"/>
      <c r="E12" s="53"/>
      <c r="F12" s="54"/>
      <c r="G12" s="382"/>
    </row>
    <row r="13" spans="1:7" ht="15">
      <c r="A13" s="55">
        <v>1</v>
      </c>
      <c r="B13" s="56" t="s">
        <v>616</v>
      </c>
      <c r="C13" s="56"/>
      <c r="D13" s="56"/>
      <c r="E13" s="384" t="s">
        <v>448</v>
      </c>
      <c r="F13" s="57"/>
      <c r="G13" s="373"/>
    </row>
    <row r="14" spans="1:7" ht="15">
      <c r="A14" s="58">
        <v>2</v>
      </c>
      <c r="B14" s="56" t="s">
        <v>449</v>
      </c>
      <c r="C14" s="56"/>
      <c r="D14" s="56"/>
      <c r="E14" s="384" t="s">
        <v>450</v>
      </c>
      <c r="F14" s="59"/>
      <c r="G14" s="374"/>
    </row>
    <row r="15" spans="1:7" ht="15">
      <c r="A15" s="55">
        <v>3</v>
      </c>
      <c r="B15" s="56"/>
      <c r="C15" s="60" t="s">
        <v>451</v>
      </c>
      <c r="D15" s="60"/>
      <c r="E15" s="384" t="s">
        <v>452</v>
      </c>
      <c r="F15" s="59">
        <f>'LRA KONSOLIDASI DES 2023'!G14</f>
        <v>113514116369.67</v>
      </c>
      <c r="G15" s="59">
        <v>106165312122.76</v>
      </c>
    </row>
    <row r="16" spans="1:7" ht="15">
      <c r="A16" s="58">
        <v>4</v>
      </c>
      <c r="B16" s="56"/>
      <c r="C16" s="60" t="s">
        <v>453</v>
      </c>
      <c r="D16" s="60"/>
      <c r="E16" s="384" t="s">
        <v>454</v>
      </c>
      <c r="F16" s="59">
        <f>'LRA KONSOLIDASI DES 2023'!G15</f>
        <v>22551072553</v>
      </c>
      <c r="G16" s="59">
        <v>21385348837</v>
      </c>
    </row>
    <row r="17" spans="1:7" ht="27.75" customHeight="1">
      <c r="A17" s="55">
        <v>5</v>
      </c>
      <c r="B17" s="56"/>
      <c r="C17" s="572" t="s">
        <v>455</v>
      </c>
      <c r="D17" s="573"/>
      <c r="E17" s="384" t="s">
        <v>456</v>
      </c>
      <c r="F17" s="59">
        <f>'LRA KONSOLIDASI DES 2023'!G16</f>
        <v>14983008032.73</v>
      </c>
      <c r="G17" s="59">
        <v>15595752355.97</v>
      </c>
    </row>
    <row r="18" spans="1:7" ht="18" customHeight="1">
      <c r="A18" s="58">
        <v>6</v>
      </c>
      <c r="B18" s="56"/>
      <c r="C18" s="572" t="s">
        <v>457</v>
      </c>
      <c r="D18" s="573"/>
      <c r="E18" s="384" t="s">
        <v>458</v>
      </c>
      <c r="F18" s="59">
        <f>'LRA KONSOLIDASI DES 2023'!G17-449118662</f>
        <v>104057177790.22</v>
      </c>
      <c r="G18" s="59">
        <v>120584652558.81999</v>
      </c>
    </row>
    <row r="19" spans="1:7" ht="15">
      <c r="A19" s="55">
        <v>7</v>
      </c>
      <c r="B19" s="56"/>
      <c r="C19" s="60" t="s">
        <v>459</v>
      </c>
      <c r="D19" s="60"/>
      <c r="E19" s="384" t="s">
        <v>460</v>
      </c>
      <c r="F19" s="59">
        <f>'LRA KONSOLIDASI DES 2023'!G23</f>
        <v>24092136000</v>
      </c>
      <c r="G19" s="59">
        <v>29804646600</v>
      </c>
    </row>
    <row r="20" spans="1:7" ht="17.25" customHeight="1">
      <c r="A20" s="58">
        <v>8</v>
      </c>
      <c r="B20" s="56"/>
      <c r="C20" s="60" t="s">
        <v>461</v>
      </c>
      <c r="D20" s="60"/>
      <c r="E20" s="384" t="s">
        <v>462</v>
      </c>
      <c r="F20" s="59">
        <f>'LRA KONSOLIDASI DES 2023'!G24</f>
        <v>36475210342</v>
      </c>
      <c r="G20" s="59">
        <v>82308678000</v>
      </c>
    </row>
    <row r="21" spans="1:7" ht="15">
      <c r="A21" s="55">
        <v>9</v>
      </c>
      <c r="B21" s="56"/>
      <c r="C21" s="60" t="s">
        <v>463</v>
      </c>
      <c r="D21" s="60"/>
      <c r="E21" s="384" t="s">
        <v>464</v>
      </c>
      <c r="F21" s="59">
        <f>'LRA KONSOLIDASI DES 2023'!G25</f>
        <v>487141770396</v>
      </c>
      <c r="G21" s="59">
        <v>463486748121</v>
      </c>
    </row>
    <row r="22" spans="1:7" ht="15">
      <c r="A22" s="58">
        <v>10</v>
      </c>
      <c r="B22" s="56"/>
      <c r="C22" s="60" t="s">
        <v>465</v>
      </c>
      <c r="D22" s="60"/>
      <c r="E22" s="384" t="s">
        <v>466</v>
      </c>
      <c r="F22" s="59">
        <f>'LRA KONSOLIDASI DES 2023'!G26</f>
        <v>82402483839.8</v>
      </c>
      <c r="G22" s="59">
        <v>71207048405</v>
      </c>
    </row>
    <row r="23" spans="1:7" ht="15">
      <c r="A23" s="55">
        <v>11</v>
      </c>
      <c r="B23" s="56"/>
      <c r="C23" s="60" t="s">
        <v>467</v>
      </c>
      <c r="D23" s="60"/>
      <c r="E23" s="384" t="s">
        <v>468</v>
      </c>
      <c r="F23" s="59">
        <f>'LRA KONSOLIDASI DES 2023'!G29</f>
        <v>35959029435</v>
      </c>
      <c r="G23" s="59">
        <v>21802781361</v>
      </c>
    </row>
    <row r="24" spans="1:7" ht="15">
      <c r="A24" s="58">
        <v>12</v>
      </c>
      <c r="B24" s="56"/>
      <c r="C24" s="60" t="s">
        <v>469</v>
      </c>
      <c r="D24" s="60"/>
      <c r="E24" s="384" t="s">
        <v>470</v>
      </c>
      <c r="F24" s="59">
        <f>'LRA KONSOLIDASI DES 2023'!G38</f>
        <v>120565582200</v>
      </c>
      <c r="G24" s="59">
        <v>98284006080</v>
      </c>
    </row>
    <row r="25" spans="1:7" ht="27" customHeight="1">
      <c r="A25" s="55">
        <v>13</v>
      </c>
      <c r="B25" s="56"/>
      <c r="C25" s="574" t="s">
        <v>471</v>
      </c>
      <c r="D25" s="575"/>
      <c r="E25" s="384" t="s">
        <v>472</v>
      </c>
      <c r="F25" s="59">
        <f>'LRA KONSOLIDASI DES 2023'!G39</f>
        <v>706502612</v>
      </c>
      <c r="G25" s="59">
        <v>739383000</v>
      </c>
    </row>
    <row r="26" spans="1:7" ht="15">
      <c r="A26" s="58">
        <v>14</v>
      </c>
      <c r="B26" s="56"/>
      <c r="C26" s="60" t="s">
        <v>473</v>
      </c>
      <c r="D26" s="60"/>
      <c r="E26" s="384" t="s">
        <v>474</v>
      </c>
      <c r="F26" s="59">
        <f>'LRA KONSOLIDASI DES 2023'!G34</f>
        <v>74714922000</v>
      </c>
      <c r="G26" s="59">
        <v>28870790000</v>
      </c>
    </row>
    <row r="27" spans="1:7" ht="15">
      <c r="A27" s="55">
        <v>15</v>
      </c>
      <c r="B27" s="56"/>
      <c r="C27" s="60" t="s">
        <v>475</v>
      </c>
      <c r="D27" s="60"/>
      <c r="E27" s="384" t="s">
        <v>476</v>
      </c>
      <c r="F27" s="59">
        <f>'LRA KONSOLIDASI DES 2023'!G44</f>
        <v>0</v>
      </c>
      <c r="G27" s="59">
        <v>0</v>
      </c>
    </row>
    <row r="28" spans="1:7" ht="15">
      <c r="A28" s="58">
        <v>16</v>
      </c>
      <c r="B28" s="56"/>
      <c r="C28" s="60" t="s">
        <v>477</v>
      </c>
      <c r="D28" s="60"/>
      <c r="E28" s="384" t="s">
        <v>478</v>
      </c>
      <c r="F28" s="59">
        <f>'LRA KONSOLIDASI DES 2023'!G45</f>
        <v>0</v>
      </c>
      <c r="G28" s="375">
        <v>0</v>
      </c>
    </row>
    <row r="29" spans="1:7" ht="15">
      <c r="A29" s="55">
        <v>17</v>
      </c>
      <c r="B29" s="56"/>
      <c r="C29" s="60" t="s">
        <v>479</v>
      </c>
      <c r="D29" s="60"/>
      <c r="E29" s="384" t="s">
        <v>480</v>
      </c>
      <c r="F29" s="61">
        <v>0</v>
      </c>
      <c r="G29" s="376">
        <v>0</v>
      </c>
    </row>
    <row r="30" spans="1:7" ht="15">
      <c r="A30" s="58">
        <v>18</v>
      </c>
      <c r="B30" s="56" t="s">
        <v>481</v>
      </c>
      <c r="C30" s="56"/>
      <c r="D30" s="62"/>
      <c r="E30" s="384"/>
      <c r="F30" s="63">
        <f>SUM(F15:F29)</f>
        <v>1117163011570.42</v>
      </c>
      <c r="G30" s="63">
        <f>SUM(G15:G29)</f>
        <v>1060235147441.55</v>
      </c>
    </row>
    <row r="31" spans="1:7" ht="15">
      <c r="A31" s="55">
        <v>19</v>
      </c>
      <c r="B31" s="56" t="s">
        <v>482</v>
      </c>
      <c r="C31" s="56"/>
      <c r="D31" s="56"/>
      <c r="E31" s="384" t="s">
        <v>483</v>
      </c>
      <c r="F31" s="59"/>
      <c r="G31" s="375"/>
    </row>
    <row r="32" spans="1:7" ht="15">
      <c r="A32" s="58">
        <v>20</v>
      </c>
      <c r="B32" s="56"/>
      <c r="C32" s="56"/>
      <c r="D32" s="60" t="s">
        <v>484</v>
      </c>
      <c r="E32" s="384" t="s">
        <v>485</v>
      </c>
      <c r="F32" s="59">
        <f>'LRA KONSOLIDASI DES 2023'!G53</f>
        <v>423896152844.39</v>
      </c>
      <c r="G32" s="59">
        <v>404406660608.25</v>
      </c>
    </row>
    <row r="33" spans="1:7" ht="15">
      <c r="A33" s="55">
        <v>21</v>
      </c>
      <c r="B33" s="56"/>
      <c r="C33" s="56"/>
      <c r="D33" s="60" t="s">
        <v>486</v>
      </c>
      <c r="E33" s="384" t="s">
        <v>487</v>
      </c>
      <c r="F33" s="59">
        <f>'LRA KONSOLIDASI DES 2023'!G54</f>
        <v>487718322693.31006</v>
      </c>
      <c r="G33" s="59">
        <v>474775658285.04004</v>
      </c>
    </row>
    <row r="34" spans="1:7" ht="15">
      <c r="A34" s="58">
        <v>22</v>
      </c>
      <c r="B34" s="56"/>
      <c r="C34" s="56"/>
      <c r="D34" s="60" t="s">
        <v>488</v>
      </c>
      <c r="E34" s="384" t="s">
        <v>489</v>
      </c>
      <c r="F34" s="59">
        <f>'LRA KONSOLIDASI DES 2023'!G55</f>
        <v>0</v>
      </c>
      <c r="G34" s="59">
        <v>0</v>
      </c>
    </row>
    <row r="35" spans="1:7" ht="15">
      <c r="A35" s="58">
        <v>22</v>
      </c>
      <c r="B35" s="56"/>
      <c r="C35" s="56"/>
      <c r="D35" s="60" t="s">
        <v>490</v>
      </c>
      <c r="E35" s="384" t="s">
        <v>489</v>
      </c>
      <c r="F35" s="59">
        <f>'LRA KONSOLIDASI DES 2023'!G56</f>
        <v>99146000</v>
      </c>
      <c r="G35" s="59">
        <v>6480445500</v>
      </c>
    </row>
    <row r="36" spans="1:7" ht="15">
      <c r="A36" s="58">
        <v>22</v>
      </c>
      <c r="B36" s="56"/>
      <c r="C36" s="56"/>
      <c r="D36" s="60" t="s">
        <v>491</v>
      </c>
      <c r="E36" s="384" t="s">
        <v>489</v>
      </c>
      <c r="F36" s="59">
        <f>'LRA KONSOLIDASI DES 2023'!G57</f>
        <v>32355896005</v>
      </c>
      <c r="G36" s="59">
        <v>11562623718</v>
      </c>
    </row>
    <row r="37" spans="1:7" ht="15">
      <c r="A37" s="55">
        <v>23</v>
      </c>
      <c r="B37" s="56"/>
      <c r="C37" s="56"/>
      <c r="D37" s="60" t="s">
        <v>492</v>
      </c>
      <c r="E37" s="384" t="s">
        <v>493</v>
      </c>
      <c r="F37" s="59">
        <f>'LRA KONSOLIDASI DES 2023'!G58</f>
        <v>31804857500</v>
      </c>
      <c r="G37" s="59">
        <v>33248185680</v>
      </c>
    </row>
    <row r="38" spans="1:7" ht="15">
      <c r="A38" s="58">
        <v>24</v>
      </c>
      <c r="B38" s="56"/>
      <c r="C38" s="56"/>
      <c r="D38" s="60" t="s">
        <v>494</v>
      </c>
      <c r="E38" s="384" t="s">
        <v>495</v>
      </c>
      <c r="F38" s="59"/>
      <c r="G38" s="59"/>
    </row>
    <row r="39" spans="1:7" ht="15">
      <c r="A39" s="55">
        <v>25</v>
      </c>
      <c r="B39" s="56"/>
      <c r="C39" s="56"/>
      <c r="D39" s="60" t="s">
        <v>496</v>
      </c>
      <c r="E39" s="384" t="s">
        <v>629</v>
      </c>
      <c r="F39" s="59">
        <f>'LRA KONSOLIDASI DES 2023'!G71</f>
        <v>1238717822</v>
      </c>
      <c r="G39" s="59">
        <v>2502082962</v>
      </c>
    </row>
    <row r="40" spans="1:7" ht="15">
      <c r="A40" s="58">
        <v>26</v>
      </c>
      <c r="B40" s="56"/>
      <c r="C40" s="56"/>
      <c r="D40" s="60" t="s">
        <v>497</v>
      </c>
      <c r="E40" s="384"/>
      <c r="F40" s="61">
        <f>'LRA KONSOLIDASI DES 2023'!G75</f>
        <v>0</v>
      </c>
      <c r="G40" s="61">
        <v>0</v>
      </c>
    </row>
    <row r="41" spans="1:7" ht="17.25" customHeight="1">
      <c r="A41" s="55">
        <v>27</v>
      </c>
      <c r="B41" s="56" t="s">
        <v>498</v>
      </c>
      <c r="C41" s="56"/>
      <c r="D41" s="62"/>
      <c r="E41" s="384"/>
      <c r="F41" s="63">
        <f>SUM(F32:F40)</f>
        <v>977113092864.7001</v>
      </c>
      <c r="G41" s="63">
        <f>SUM(G32:G40)</f>
        <v>932975656753.29</v>
      </c>
    </row>
    <row r="42" spans="1:7" ht="19.5" customHeight="1">
      <c r="A42" s="58">
        <v>28</v>
      </c>
      <c r="B42" s="385" t="s">
        <v>499</v>
      </c>
      <c r="C42" s="385"/>
      <c r="D42" s="385"/>
      <c r="E42" s="386" t="s">
        <v>500</v>
      </c>
      <c r="F42" s="64">
        <f>F30-F41</f>
        <v>140049918705.71985</v>
      </c>
      <c r="G42" s="64">
        <f>G30-G41</f>
        <v>127259490688.26001</v>
      </c>
    </row>
    <row r="43" spans="1:7" ht="12" customHeight="1">
      <c r="A43" s="55">
        <v>29</v>
      </c>
      <c r="B43" s="56"/>
      <c r="C43" s="56"/>
      <c r="D43" s="56"/>
      <c r="E43" s="384"/>
      <c r="F43" s="59"/>
      <c r="G43" s="375"/>
    </row>
    <row r="44" spans="1:7" ht="15">
      <c r="A44" s="58">
        <v>30</v>
      </c>
      <c r="B44" s="56" t="s">
        <v>501</v>
      </c>
      <c r="C44" s="56"/>
      <c r="D44" s="56"/>
      <c r="E44" s="384" t="s">
        <v>502</v>
      </c>
      <c r="F44" s="59"/>
      <c r="G44" s="375"/>
    </row>
    <row r="45" spans="1:7" ht="15">
      <c r="A45" s="55">
        <v>31</v>
      </c>
      <c r="B45" s="56" t="s">
        <v>449</v>
      </c>
      <c r="C45" s="56"/>
      <c r="D45" s="56"/>
      <c r="E45" s="384" t="s">
        <v>503</v>
      </c>
      <c r="F45" s="59"/>
      <c r="G45" s="375"/>
    </row>
    <row r="46" spans="1:7" ht="15">
      <c r="A46" s="58">
        <v>32</v>
      </c>
      <c r="B46" s="56"/>
      <c r="C46" s="60" t="s">
        <v>504</v>
      </c>
      <c r="D46" s="60"/>
      <c r="E46" s="384" t="s">
        <v>505</v>
      </c>
      <c r="F46" s="59">
        <v>0</v>
      </c>
      <c r="G46" s="375">
        <v>0</v>
      </c>
    </row>
    <row r="47" spans="1:7" ht="15">
      <c r="A47" s="55">
        <v>33</v>
      </c>
      <c r="B47" s="56"/>
      <c r="C47" s="60" t="s">
        <v>506</v>
      </c>
      <c r="D47" s="60"/>
      <c r="E47" s="384" t="s">
        <v>507</v>
      </c>
      <c r="F47" s="61">
        <v>449118662</v>
      </c>
      <c r="G47" s="61">
        <v>481163643</v>
      </c>
    </row>
    <row r="48" spans="1:7" ht="12" customHeight="1">
      <c r="A48" s="58">
        <v>34</v>
      </c>
      <c r="B48" s="56" t="s">
        <v>481</v>
      </c>
      <c r="C48" s="56"/>
      <c r="D48" s="56"/>
      <c r="E48" s="65"/>
      <c r="F48" s="63">
        <f>SUM(F46:F47)</f>
        <v>449118662</v>
      </c>
      <c r="G48" s="63">
        <f>SUM(G46:G47)</f>
        <v>481163643</v>
      </c>
    </row>
    <row r="49" spans="1:7" ht="15">
      <c r="A49" s="55">
        <v>35</v>
      </c>
      <c r="B49" s="56" t="s">
        <v>482</v>
      </c>
      <c r="C49" s="56"/>
      <c r="D49" s="56"/>
      <c r="E49" s="384" t="s">
        <v>508</v>
      </c>
      <c r="F49" s="59"/>
      <c r="G49" s="59"/>
    </row>
    <row r="50" spans="1:7" ht="15">
      <c r="A50" s="58">
        <v>36</v>
      </c>
      <c r="B50" s="56"/>
      <c r="C50" s="60" t="s">
        <v>509</v>
      </c>
      <c r="D50" s="60"/>
      <c r="E50" s="384" t="s">
        <v>510</v>
      </c>
      <c r="F50" s="59">
        <f>'LRA KONSOLIDASI DES 2023'!G62</f>
        <v>0</v>
      </c>
      <c r="G50" s="59">
        <v>0</v>
      </c>
    </row>
    <row r="51" spans="1:7" ht="15">
      <c r="A51" s="55">
        <v>37</v>
      </c>
      <c r="B51" s="56"/>
      <c r="C51" s="60" t="s">
        <v>511</v>
      </c>
      <c r="D51" s="60"/>
      <c r="E51" s="384" t="s">
        <v>512</v>
      </c>
      <c r="F51" s="59">
        <f>'LRA KONSOLIDASI DES 2023'!G63</f>
        <v>71585868051.04001</v>
      </c>
      <c r="G51" s="59">
        <v>53011211346</v>
      </c>
    </row>
    <row r="52" spans="1:7" ht="15">
      <c r="A52" s="58">
        <v>38</v>
      </c>
      <c r="B52" s="56"/>
      <c r="C52" s="60" t="s">
        <v>513</v>
      </c>
      <c r="D52" s="60"/>
      <c r="E52" s="384" t="s">
        <v>514</v>
      </c>
      <c r="F52" s="59">
        <f>'LRA KONSOLIDASI DES 2023'!G64</f>
        <v>80940539683.65</v>
      </c>
      <c r="G52" s="59">
        <v>72843838757.97002</v>
      </c>
    </row>
    <row r="53" spans="1:7" ht="15">
      <c r="A53" s="55">
        <v>39</v>
      </c>
      <c r="B53" s="56"/>
      <c r="C53" s="60" t="s">
        <v>515</v>
      </c>
      <c r="D53" s="60"/>
      <c r="E53" s="384" t="s">
        <v>516</v>
      </c>
      <c r="F53" s="59">
        <f>'LRA KONSOLIDASI DES 2023'!G65</f>
        <v>62832477443</v>
      </c>
      <c r="G53" s="59">
        <v>103137296907</v>
      </c>
    </row>
    <row r="54" spans="1:7" ht="15">
      <c r="A54" s="58">
        <v>40</v>
      </c>
      <c r="B54" s="56"/>
      <c r="C54" s="60" t="s">
        <v>517</v>
      </c>
      <c r="D54" s="60"/>
      <c r="E54" s="384" t="s">
        <v>518</v>
      </c>
      <c r="F54" s="59">
        <f>'LRA KONSOLIDASI DES 2023'!G66</f>
        <v>2431417485</v>
      </c>
      <c r="G54" s="59">
        <v>3442102691</v>
      </c>
    </row>
    <row r="55" spans="1:7" ht="15">
      <c r="A55" s="55">
        <v>41</v>
      </c>
      <c r="B55" s="56"/>
      <c r="C55" s="60" t="s">
        <v>519</v>
      </c>
      <c r="D55" s="60"/>
      <c r="E55" s="384" t="s">
        <v>520</v>
      </c>
      <c r="F55" s="59">
        <f>'LRA KONSOLIDASI DES 2023'!G67</f>
        <v>0</v>
      </c>
      <c r="G55" s="59">
        <v>0</v>
      </c>
    </row>
    <row r="56" spans="1:7" ht="15">
      <c r="A56" s="58">
        <v>42</v>
      </c>
      <c r="B56" s="56"/>
      <c r="C56" s="60" t="s">
        <v>521</v>
      </c>
      <c r="D56" s="60"/>
      <c r="E56" s="384"/>
      <c r="F56" s="61">
        <f>'LRA KONSOLIDASI DES 2023'!G92</f>
        <v>0</v>
      </c>
      <c r="G56" s="61">
        <v>0</v>
      </c>
    </row>
    <row r="57" spans="1:7" ht="15">
      <c r="A57" s="55">
        <v>43</v>
      </c>
      <c r="B57" s="56" t="s">
        <v>498</v>
      </c>
      <c r="C57" s="56"/>
      <c r="D57" s="56"/>
      <c r="E57" s="66"/>
      <c r="F57" s="63">
        <f>SUM(F50:F56)</f>
        <v>217790302662.69</v>
      </c>
      <c r="G57" s="374">
        <f>SUM(G50:G56)</f>
        <v>232434449701.97003</v>
      </c>
    </row>
    <row r="58" spans="1:7" ht="20.25" customHeight="1">
      <c r="A58" s="58">
        <v>44</v>
      </c>
      <c r="B58" s="385" t="s">
        <v>522</v>
      </c>
      <c r="C58" s="385"/>
      <c r="D58" s="385"/>
      <c r="E58" s="386" t="s">
        <v>523</v>
      </c>
      <c r="F58" s="64">
        <f>F48-F57</f>
        <v>-217341184000.69</v>
      </c>
      <c r="G58" s="64">
        <f>G48-G57</f>
        <v>-231953286058.97003</v>
      </c>
    </row>
    <row r="59" spans="1:7" ht="12.75" customHeight="1" thickBot="1">
      <c r="A59" s="398">
        <v>45</v>
      </c>
      <c r="B59" s="394"/>
      <c r="C59" s="394"/>
      <c r="D59" s="394"/>
      <c r="E59" s="395"/>
      <c r="F59" s="396"/>
      <c r="G59" s="397"/>
    </row>
    <row r="60" spans="1:7" ht="12" customHeight="1">
      <c r="A60" s="58">
        <v>46</v>
      </c>
      <c r="B60" s="56" t="s">
        <v>524</v>
      </c>
      <c r="C60" s="56"/>
      <c r="D60" s="56"/>
      <c r="E60" s="384" t="s">
        <v>525</v>
      </c>
      <c r="F60" s="59"/>
      <c r="G60" s="375"/>
    </row>
    <row r="61" spans="1:7" ht="15">
      <c r="A61" s="55">
        <v>47</v>
      </c>
      <c r="B61" s="56" t="s">
        <v>449</v>
      </c>
      <c r="C61" s="56"/>
      <c r="D61" s="56"/>
      <c r="E61" s="384" t="s">
        <v>526</v>
      </c>
      <c r="F61" s="59"/>
      <c r="G61" s="375"/>
    </row>
    <row r="62" spans="1:7" ht="15">
      <c r="A62" s="58">
        <v>48</v>
      </c>
      <c r="B62" s="56"/>
      <c r="C62" s="60" t="s">
        <v>527</v>
      </c>
      <c r="D62" s="56"/>
      <c r="E62" s="384" t="s">
        <v>528</v>
      </c>
      <c r="F62" s="59">
        <v>0</v>
      </c>
      <c r="G62" s="375">
        <v>0</v>
      </c>
    </row>
    <row r="63" spans="1:7" ht="15">
      <c r="A63" s="55">
        <v>49</v>
      </c>
      <c r="B63" s="56"/>
      <c r="C63" s="60" t="s">
        <v>529</v>
      </c>
      <c r="D63" s="60"/>
      <c r="E63" s="384"/>
      <c r="F63" s="59">
        <f>'LRA KONSOLIDASI DES 2023'!G83</f>
        <v>0</v>
      </c>
      <c r="G63" s="375">
        <v>0</v>
      </c>
    </row>
    <row r="64" spans="1:7" ht="15">
      <c r="A64" s="58">
        <v>50</v>
      </c>
      <c r="B64" s="56"/>
      <c r="C64" s="60" t="s">
        <v>530</v>
      </c>
      <c r="D64" s="60"/>
      <c r="E64" s="384"/>
      <c r="F64" s="59">
        <f>'LRA KONSOLIDASI DES 2023'!G84</f>
        <v>0</v>
      </c>
      <c r="G64" s="375">
        <v>0</v>
      </c>
    </row>
    <row r="65" spans="1:7" ht="15">
      <c r="A65" s="55">
        <v>51</v>
      </c>
      <c r="B65" s="56"/>
      <c r="C65" s="60" t="s">
        <v>531</v>
      </c>
      <c r="D65" s="60"/>
      <c r="E65" s="384"/>
      <c r="F65" s="59">
        <f>'LRA KONSOLIDASI DES 2023'!G85</f>
        <v>0</v>
      </c>
      <c r="G65" s="375">
        <v>0</v>
      </c>
    </row>
    <row r="66" spans="1:7" ht="15">
      <c r="A66" s="58">
        <v>52</v>
      </c>
      <c r="B66" s="56"/>
      <c r="C66" s="60" t="s">
        <v>103</v>
      </c>
      <c r="D66" s="60"/>
      <c r="E66" s="384" t="s">
        <v>532</v>
      </c>
      <c r="F66" s="61">
        <f>'LRA KONSOLIDASI DES 2023'!G86</f>
        <v>1198000</v>
      </c>
      <c r="G66" s="376">
        <v>800000</v>
      </c>
    </row>
    <row r="67" spans="1:7" ht="16.5" customHeight="1">
      <c r="A67" s="55">
        <v>53</v>
      </c>
      <c r="B67" s="56" t="s">
        <v>481</v>
      </c>
      <c r="C67" s="56"/>
      <c r="D67" s="56"/>
      <c r="E67" s="65"/>
      <c r="F67" s="63">
        <f>SUM(F62:F66)</f>
        <v>1198000</v>
      </c>
      <c r="G67" s="63">
        <f>SUM(G62:G66)</f>
        <v>800000</v>
      </c>
    </row>
    <row r="68" spans="1:7" ht="15">
      <c r="A68" s="58">
        <v>54</v>
      </c>
      <c r="B68" s="56" t="s">
        <v>482</v>
      </c>
      <c r="C68" s="56"/>
      <c r="D68" s="56"/>
      <c r="E68" s="384" t="s">
        <v>533</v>
      </c>
      <c r="F68" s="59"/>
      <c r="G68" s="375"/>
    </row>
    <row r="69" spans="1:7" ht="15">
      <c r="A69" s="58">
        <v>56</v>
      </c>
      <c r="B69" s="56"/>
      <c r="C69" s="60" t="s">
        <v>534</v>
      </c>
      <c r="D69" s="60"/>
      <c r="E69" s="384"/>
      <c r="F69" s="59"/>
      <c r="G69" s="375">
        <v>0</v>
      </c>
    </row>
    <row r="70" spans="1:7" ht="15">
      <c r="A70" s="58">
        <v>58</v>
      </c>
      <c r="B70" s="56"/>
      <c r="C70" s="60" t="s">
        <v>535</v>
      </c>
      <c r="D70" s="60"/>
      <c r="E70" s="384"/>
      <c r="F70" s="59">
        <f>'LRA KONSOLIDASI DES 2023'!G91</f>
        <v>0</v>
      </c>
      <c r="G70" s="375">
        <v>0</v>
      </c>
    </row>
    <row r="71" spans="1:7" ht="15">
      <c r="A71" s="58">
        <v>60</v>
      </c>
      <c r="B71" s="56"/>
      <c r="C71" s="60" t="s">
        <v>536</v>
      </c>
      <c r="D71" s="60"/>
      <c r="E71" s="384" t="s">
        <v>537</v>
      </c>
      <c r="F71" s="61">
        <f>'LRA KONSOLIDASI DES 2023'!G93</f>
        <v>0</v>
      </c>
      <c r="G71" s="376">
        <v>0</v>
      </c>
    </row>
    <row r="72" spans="1:7" ht="15">
      <c r="A72" s="58">
        <v>62</v>
      </c>
      <c r="B72" s="56" t="s">
        <v>498</v>
      </c>
      <c r="C72" s="56"/>
      <c r="D72" s="56"/>
      <c r="E72" s="66"/>
      <c r="F72" s="63">
        <f>SUM(F69:F71)</f>
        <v>0</v>
      </c>
      <c r="G72" s="374">
        <v>0</v>
      </c>
    </row>
    <row r="73" spans="1:7" ht="15">
      <c r="A73" s="58">
        <v>64</v>
      </c>
      <c r="B73" s="385" t="s">
        <v>538</v>
      </c>
      <c r="C73" s="385"/>
      <c r="D73" s="385"/>
      <c r="E73" s="386" t="s">
        <v>539</v>
      </c>
      <c r="F73" s="64">
        <f>F67-F72</f>
        <v>1198000</v>
      </c>
      <c r="G73" s="64">
        <f>G67-G72</f>
        <v>800000</v>
      </c>
    </row>
    <row r="74" spans="1:7" ht="15">
      <c r="A74" s="58">
        <v>66</v>
      </c>
      <c r="B74" s="56"/>
      <c r="C74" s="56"/>
      <c r="D74" s="56"/>
      <c r="E74" s="83"/>
      <c r="F74" s="69"/>
      <c r="G74" s="377"/>
    </row>
    <row r="75" spans="1:7" ht="15">
      <c r="A75" s="58">
        <v>68</v>
      </c>
      <c r="B75" s="56" t="s">
        <v>540</v>
      </c>
      <c r="C75" s="56"/>
      <c r="D75" s="56"/>
      <c r="E75" s="384" t="s">
        <v>541</v>
      </c>
      <c r="F75" s="69"/>
      <c r="G75" s="377"/>
    </row>
    <row r="76" spans="1:7" ht="15">
      <c r="A76" s="58">
        <v>70</v>
      </c>
      <c r="B76" s="56" t="s">
        <v>449</v>
      </c>
      <c r="C76" s="56"/>
      <c r="D76" s="56"/>
      <c r="E76" s="384" t="s">
        <v>542</v>
      </c>
      <c r="F76" s="69"/>
      <c r="G76" s="377"/>
    </row>
    <row r="77" spans="1:7" ht="18.75" customHeight="1">
      <c r="A77" s="58">
        <v>72</v>
      </c>
      <c r="B77" s="56"/>
      <c r="C77" s="60" t="s">
        <v>543</v>
      </c>
      <c r="D77" s="60"/>
      <c r="E77" s="384"/>
      <c r="F77" s="69">
        <f>601132820+60614265033</f>
        <v>61215397853</v>
      </c>
      <c r="G77" s="69">
        <v>59270137579</v>
      </c>
    </row>
    <row r="78" spans="1:7" ht="15">
      <c r="A78" s="58">
        <v>74</v>
      </c>
      <c r="B78" s="56"/>
      <c r="C78" s="574"/>
      <c r="D78" s="575"/>
      <c r="E78" s="384"/>
      <c r="F78" s="70"/>
      <c r="G78" s="378"/>
    </row>
    <row r="79" spans="1:7" ht="15">
      <c r="A79" s="58">
        <v>76</v>
      </c>
      <c r="B79" s="56" t="s">
        <v>481</v>
      </c>
      <c r="C79" s="56"/>
      <c r="D79" s="62"/>
      <c r="E79" s="384"/>
      <c r="F79" s="71">
        <f>SUM(F77:F78)</f>
        <v>61215397853</v>
      </c>
      <c r="G79" s="71">
        <f>SUM(G77:G78)</f>
        <v>59270137579</v>
      </c>
    </row>
    <row r="80" spans="1:7" ht="15">
      <c r="A80" s="58">
        <v>78</v>
      </c>
      <c r="B80" s="56" t="s">
        <v>482</v>
      </c>
      <c r="C80" s="68"/>
      <c r="D80" s="68"/>
      <c r="E80" s="384" t="s">
        <v>544</v>
      </c>
      <c r="F80" s="69"/>
      <c r="G80" s="377"/>
    </row>
    <row r="81" spans="1:7" ht="15" customHeight="1">
      <c r="A81" s="58">
        <v>80</v>
      </c>
      <c r="B81" s="68"/>
      <c r="C81" s="60" t="s">
        <v>545</v>
      </c>
      <c r="D81" s="72"/>
      <c r="E81" s="384"/>
      <c r="F81" s="69">
        <f>F93+60614265033</f>
        <v>60623056743</v>
      </c>
      <c r="G81" s="69">
        <v>59278397517</v>
      </c>
    </row>
    <row r="82" spans="1:7" ht="12.75" customHeight="1">
      <c r="A82" s="58">
        <v>82</v>
      </c>
      <c r="B82" s="68"/>
      <c r="C82" s="574"/>
      <c r="D82" s="575"/>
      <c r="E82" s="384"/>
      <c r="F82" s="70"/>
      <c r="G82" s="378"/>
    </row>
    <row r="83" spans="1:7" ht="12.75" customHeight="1">
      <c r="A83" s="58">
        <v>84</v>
      </c>
      <c r="B83" s="56" t="s">
        <v>498</v>
      </c>
      <c r="C83" s="56"/>
      <c r="D83" s="62"/>
      <c r="E83" s="384"/>
      <c r="F83" s="73">
        <f>SUM(F81:F82)</f>
        <v>60623056743</v>
      </c>
      <c r="G83" s="73">
        <f>SUM(G81:G82)</f>
        <v>59278397517</v>
      </c>
    </row>
    <row r="84" spans="1:7" ht="21" customHeight="1">
      <c r="A84" s="58">
        <v>86</v>
      </c>
      <c r="B84" s="385" t="s">
        <v>546</v>
      </c>
      <c r="C84" s="385"/>
      <c r="D84" s="385"/>
      <c r="E84" s="386" t="s">
        <v>547</v>
      </c>
      <c r="F84" s="63">
        <f>F79-F83</f>
        <v>592341110</v>
      </c>
      <c r="G84" s="63">
        <f>G79-G83</f>
        <v>-8259938</v>
      </c>
    </row>
    <row r="85" spans="1:7" ht="18.75" customHeight="1">
      <c r="A85" s="58">
        <v>88</v>
      </c>
      <c r="B85" s="74"/>
      <c r="C85" s="74"/>
      <c r="D85" s="75"/>
      <c r="E85" s="83"/>
      <c r="F85" s="67"/>
      <c r="G85" s="387"/>
    </row>
    <row r="86" spans="1:7" ht="15.75" customHeight="1">
      <c r="A86" s="58">
        <v>90</v>
      </c>
      <c r="B86" s="56" t="s">
        <v>548</v>
      </c>
      <c r="C86" s="76"/>
      <c r="D86" s="77"/>
      <c r="E86" s="83" t="s">
        <v>630</v>
      </c>
      <c r="F86" s="63">
        <f>F42+F58+F73+F84</f>
        <v>-76697726184.97015</v>
      </c>
      <c r="G86" s="63">
        <f>G42+G58+G73+G84</f>
        <v>-104701255308.71002</v>
      </c>
    </row>
    <row r="87" spans="1:7" ht="15.75" customHeight="1">
      <c r="A87" s="58">
        <v>92</v>
      </c>
      <c r="B87" s="56" t="s">
        <v>549</v>
      </c>
      <c r="C87" s="78"/>
      <c r="D87" s="79"/>
      <c r="E87" s="83"/>
      <c r="F87" s="80">
        <f>G95</f>
        <v>119817397122.23</v>
      </c>
      <c r="G87" s="85">
        <v>225992425922.40002</v>
      </c>
    </row>
    <row r="88" spans="1:7" ht="15.75">
      <c r="A88" s="58">
        <v>94</v>
      </c>
      <c r="B88" s="56" t="s">
        <v>550</v>
      </c>
      <c r="C88" s="81"/>
      <c r="D88" s="62"/>
      <c r="E88" s="83"/>
      <c r="F88" s="82">
        <f>G100</f>
        <v>6254896034.24</v>
      </c>
      <c r="G88" s="82">
        <v>7457912123.59</v>
      </c>
    </row>
    <row r="89" spans="1:7" ht="15.75">
      <c r="A89" s="58">
        <v>96</v>
      </c>
      <c r="B89" s="56" t="s">
        <v>551</v>
      </c>
      <c r="C89" s="81"/>
      <c r="D89" s="62"/>
      <c r="E89" s="83"/>
      <c r="F89" s="82">
        <f>G101</f>
        <v>64695549324.61</v>
      </c>
      <c r="G89" s="82">
        <v>61231491260.82</v>
      </c>
    </row>
    <row r="90" spans="1:7" ht="15.75">
      <c r="A90" s="58">
        <v>98</v>
      </c>
      <c r="B90" s="56" t="s">
        <v>552</v>
      </c>
      <c r="C90" s="84"/>
      <c r="D90" s="62"/>
      <c r="E90" s="83"/>
      <c r="F90" s="82">
        <f>G98+G99</f>
        <v>10236077</v>
      </c>
      <c r="G90" s="82">
        <v>6402708</v>
      </c>
    </row>
    <row r="91" spans="1:8" ht="15.75">
      <c r="A91" s="58">
        <v>100</v>
      </c>
      <c r="B91" s="56" t="s">
        <v>553</v>
      </c>
      <c r="C91" s="84"/>
      <c r="D91" s="62"/>
      <c r="E91" s="83"/>
      <c r="F91" s="85">
        <f>G96+G97</f>
        <v>0</v>
      </c>
      <c r="G91" s="85">
        <v>0</v>
      </c>
      <c r="H91" s="100"/>
    </row>
    <row r="92" spans="1:7" ht="15.75" customHeight="1">
      <c r="A92" s="58">
        <v>102</v>
      </c>
      <c r="B92" s="86" t="s">
        <v>595</v>
      </c>
      <c r="C92" s="84"/>
      <c r="D92" s="62"/>
      <c r="E92" s="83"/>
      <c r="F92" s="82">
        <f>G102</f>
        <v>465593889.35</v>
      </c>
      <c r="G92" s="82">
        <v>1265487451.33</v>
      </c>
    </row>
    <row r="93" spans="1:7" ht="16.5" customHeight="1">
      <c r="A93" s="58">
        <v>104</v>
      </c>
      <c r="B93" s="56" t="s">
        <v>596</v>
      </c>
      <c r="C93" s="84"/>
      <c r="D93" s="62"/>
      <c r="E93" s="83"/>
      <c r="F93" s="85">
        <f>G103</f>
        <v>8791710</v>
      </c>
      <c r="G93" s="85">
        <v>0</v>
      </c>
    </row>
    <row r="94" spans="1:7" ht="23.25" customHeight="1">
      <c r="A94" s="58">
        <v>106</v>
      </c>
      <c r="B94" s="460" t="s">
        <v>555</v>
      </c>
      <c r="C94" s="461"/>
      <c r="D94" s="462"/>
      <c r="E94" s="463" t="s">
        <v>631</v>
      </c>
      <c r="F94" s="379">
        <f>SUM(F86:F93)</f>
        <v>114554737972.45984</v>
      </c>
      <c r="G94" s="379">
        <f>SUM(G86:G93)</f>
        <v>191252464157.43</v>
      </c>
    </row>
    <row r="95" spans="1:7" ht="15">
      <c r="A95" s="58">
        <v>108</v>
      </c>
      <c r="B95" s="87" t="s">
        <v>556</v>
      </c>
      <c r="C95" s="88"/>
      <c r="D95" s="89"/>
      <c r="E95" s="83"/>
      <c r="F95" s="90">
        <f>'NERACA KONSOLIDASI DES 2023'!F15+'NERACA KONSOLIDASI DES 2023'!F16</f>
        <v>67071188644.14014</v>
      </c>
      <c r="G95" s="380">
        <v>119817397122.23</v>
      </c>
    </row>
    <row r="96" spans="1:7" ht="15">
      <c r="A96" s="58">
        <v>110</v>
      </c>
      <c r="B96" s="86" t="s">
        <v>557</v>
      </c>
      <c r="C96" s="56"/>
      <c r="D96" s="62"/>
      <c r="E96" s="83"/>
      <c r="F96" s="85">
        <f>'NERACA KONSOLIDASI DES 2023'!F17</f>
        <v>601132820</v>
      </c>
      <c r="G96" s="85">
        <v>0</v>
      </c>
    </row>
    <row r="97" spans="1:7" ht="15">
      <c r="A97" s="58">
        <v>110</v>
      </c>
      <c r="B97" s="86" t="s">
        <v>558</v>
      </c>
      <c r="C97" s="56"/>
      <c r="D97" s="62"/>
      <c r="E97" s="83"/>
      <c r="F97" s="85">
        <v>0</v>
      </c>
      <c r="G97" s="85">
        <v>0</v>
      </c>
    </row>
    <row r="98" spans="1:7" ht="15">
      <c r="A98" s="58">
        <v>112</v>
      </c>
      <c r="B98" s="56" t="s">
        <v>559</v>
      </c>
      <c r="C98" s="56"/>
      <c r="D98" s="62"/>
      <c r="E98" s="83"/>
      <c r="F98" s="85">
        <f>'NERACA KONSOLIDASI DES 2023'!F18</f>
        <v>10230722</v>
      </c>
      <c r="G98" s="85">
        <v>7662000</v>
      </c>
    </row>
    <row r="99" spans="1:7" ht="15">
      <c r="A99" s="58">
        <v>114</v>
      </c>
      <c r="B99" s="56" t="s">
        <v>560</v>
      </c>
      <c r="C99" s="56"/>
      <c r="D99" s="62"/>
      <c r="E99" s="83"/>
      <c r="F99" s="85"/>
      <c r="G99" s="85">
        <v>2574077</v>
      </c>
    </row>
    <row r="100" spans="1:8" ht="15">
      <c r="A100" s="58">
        <v>116</v>
      </c>
      <c r="B100" s="56" t="s">
        <v>561</v>
      </c>
      <c r="C100" s="56"/>
      <c r="D100" s="62"/>
      <c r="E100" s="83"/>
      <c r="F100" s="85">
        <f>'NERACA KONSOLIDASI DES 2023'!F20</f>
        <v>7503164480.850002</v>
      </c>
      <c r="G100" s="85">
        <v>6254896034.24</v>
      </c>
      <c r="H100" s="47"/>
    </row>
    <row r="101" spans="1:8" ht="15">
      <c r="A101" s="58">
        <v>118</v>
      </c>
      <c r="B101" s="56" t="s">
        <v>562</v>
      </c>
      <c r="C101" s="56"/>
      <c r="D101" s="62"/>
      <c r="E101" s="83"/>
      <c r="F101" s="85">
        <f>'NERACA KONSOLIDASI DES 2023'!F19</f>
        <v>38758539712.31999</v>
      </c>
      <c r="G101" s="85">
        <v>64695549324.61</v>
      </c>
      <c r="H101" s="47"/>
    </row>
    <row r="102" spans="1:7" ht="15">
      <c r="A102" s="58">
        <v>120</v>
      </c>
      <c r="B102" s="86" t="s">
        <v>563</v>
      </c>
      <c r="C102" s="56"/>
      <c r="D102" s="62"/>
      <c r="E102" s="83"/>
      <c r="F102" s="85">
        <f>'NERACA KONSOLIDASI DES 2023'!F21</f>
        <v>610481593.15</v>
      </c>
      <c r="G102" s="85">
        <v>465593889.35</v>
      </c>
    </row>
    <row r="103" spans="1:7" ht="15.75">
      <c r="A103" s="58">
        <v>122</v>
      </c>
      <c r="B103" s="56" t="s">
        <v>554</v>
      </c>
      <c r="C103" s="84"/>
      <c r="D103" s="62"/>
      <c r="E103" s="83"/>
      <c r="F103" s="91"/>
      <c r="G103" s="91">
        <v>8791710</v>
      </c>
    </row>
    <row r="104" spans="1:7" ht="25.5" customHeight="1">
      <c r="A104" s="92">
        <v>124</v>
      </c>
      <c r="B104" s="93" t="s">
        <v>555</v>
      </c>
      <c r="C104" s="94"/>
      <c r="D104" s="388"/>
      <c r="E104" s="389"/>
      <c r="F104" s="381">
        <f>SUM(F95:F103)</f>
        <v>114554737972.46013</v>
      </c>
      <c r="G104" s="381">
        <f>SUM(G95:G103)</f>
        <v>191252464157.43002</v>
      </c>
    </row>
    <row r="105" spans="1:7" ht="16.5" customHeight="1">
      <c r="A105" s="576" t="s">
        <v>626</v>
      </c>
      <c r="B105" s="576"/>
      <c r="C105" s="576"/>
      <c r="D105" s="576"/>
      <c r="E105" s="576"/>
      <c r="F105" s="576"/>
      <c r="G105" s="576"/>
    </row>
    <row r="106" spans="1:7" ht="15">
      <c r="A106" s="95"/>
      <c r="F106" s="390"/>
      <c r="G106" s="390"/>
    </row>
    <row r="107" spans="1:7" ht="15">
      <c r="A107" s="95"/>
      <c r="E107" s="391"/>
      <c r="F107" s="392"/>
      <c r="G107" s="393"/>
    </row>
    <row r="108" spans="1:7" ht="15.75">
      <c r="A108" s="95"/>
      <c r="F108" s="96" t="s">
        <v>578</v>
      </c>
      <c r="G108" s="97"/>
    </row>
    <row r="109" spans="1:6" ht="15.75">
      <c r="A109" s="95"/>
      <c r="F109" s="96"/>
    </row>
    <row r="110" spans="1:6" ht="15.75">
      <c r="A110" s="95"/>
      <c r="F110" s="96"/>
    </row>
    <row r="111" spans="1:6" ht="15.75">
      <c r="A111" s="95"/>
      <c r="F111" s="96"/>
    </row>
    <row r="112" spans="1:6" ht="15.75">
      <c r="A112" s="95"/>
      <c r="F112" s="98"/>
    </row>
    <row r="113" spans="1:6" ht="15">
      <c r="A113" s="95"/>
      <c r="F113" s="37" t="s">
        <v>579</v>
      </c>
    </row>
    <row r="114" spans="1:6" ht="15.75">
      <c r="A114" s="95"/>
      <c r="F114" s="96"/>
    </row>
    <row r="115" ht="15">
      <c r="A115" s="95"/>
    </row>
    <row r="116" spans="1:6" ht="15">
      <c r="A116" s="95"/>
      <c r="F116" s="99"/>
    </row>
  </sheetData>
  <sheetProtection/>
  <mergeCells count="11">
    <mergeCell ref="C25:D25"/>
    <mergeCell ref="C78:D78"/>
    <mergeCell ref="C82:D82"/>
    <mergeCell ref="A105:G105"/>
    <mergeCell ref="A6:G6"/>
    <mergeCell ref="A7:G7"/>
    <mergeCell ref="A8:G8"/>
    <mergeCell ref="B11:D11"/>
    <mergeCell ref="C17:D17"/>
    <mergeCell ref="C18:D18"/>
    <mergeCell ref="A9:G9"/>
  </mergeCells>
  <printOptions/>
  <pageMargins left="0.88" right="0.446850394" top="1.19" bottom="0.95" header="0.31496062992126" footer="0.31496062992126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42"/>
  <sheetViews>
    <sheetView zoomScale="80" zoomScaleNormal="80" workbookViewId="0" topLeftCell="A5">
      <selection activeCell="A36" sqref="A36:E36"/>
    </sheetView>
  </sheetViews>
  <sheetFormatPr defaultColWidth="8.88671875" defaultRowHeight="15"/>
  <cols>
    <col min="1" max="1" width="5.4453125" style="104" customWidth="1"/>
    <col min="2" max="2" width="26.10546875" style="105" customWidth="1"/>
    <col min="3" max="3" width="10.77734375" style="104" customWidth="1"/>
    <col min="4" max="4" width="27.5546875" style="104" customWidth="1"/>
    <col min="5" max="5" width="30.77734375" style="104" customWidth="1"/>
    <col min="6" max="6" width="21.88671875" style="104" bestFit="1" customWidth="1"/>
    <col min="7" max="7" width="15.5546875" style="104" bestFit="1" customWidth="1"/>
    <col min="8" max="9" width="13.88671875" style="104" bestFit="1" customWidth="1"/>
    <col min="10" max="10" width="8.88671875" style="104" bestFit="1" customWidth="1"/>
    <col min="11" max="16384" width="8.88671875" style="104" customWidth="1"/>
  </cols>
  <sheetData>
    <row r="1" spans="1:3" ht="17.25" customHeight="1">
      <c r="A1" s="578"/>
      <c r="B1" s="578"/>
      <c r="C1" s="578"/>
    </row>
    <row r="2" spans="1:3" ht="23.25" customHeight="1">
      <c r="A2" s="474"/>
      <c r="B2" s="474"/>
      <c r="C2" s="474"/>
    </row>
    <row r="3" spans="1:3" ht="23.25" customHeight="1">
      <c r="A3" s="474"/>
      <c r="B3" s="474"/>
      <c r="C3" s="474"/>
    </row>
    <row r="4" spans="1:3" ht="23.25" customHeight="1">
      <c r="A4" s="474"/>
      <c r="B4" s="474"/>
      <c r="C4" s="474"/>
    </row>
    <row r="5" spans="1:3" ht="23.25" customHeight="1">
      <c r="A5" s="474"/>
      <c r="B5" s="474"/>
      <c r="C5" s="474"/>
    </row>
    <row r="6" spans="1:5" ht="24.75" customHeight="1">
      <c r="A6" s="579" t="s">
        <v>0</v>
      </c>
      <c r="B6" s="579"/>
      <c r="C6" s="579"/>
      <c r="D6" s="579"/>
      <c r="E6" s="579"/>
    </row>
    <row r="7" spans="1:5" ht="18.75" customHeight="1">
      <c r="A7" s="579" t="s">
        <v>418</v>
      </c>
      <c r="B7" s="579"/>
      <c r="C7" s="579"/>
      <c r="D7" s="579"/>
      <c r="E7" s="579"/>
    </row>
    <row r="8" spans="1:5" s="101" customFormat="1" ht="22.5" customHeight="1">
      <c r="A8" s="580" t="s">
        <v>620</v>
      </c>
      <c r="B8" s="580"/>
      <c r="C8" s="580"/>
      <c r="D8" s="580"/>
      <c r="E8" s="580"/>
    </row>
    <row r="9" spans="2:6" s="102" customFormat="1" ht="23.25" customHeight="1" thickBot="1">
      <c r="B9" s="106"/>
      <c r="D9" s="107"/>
      <c r="E9" s="448" t="s">
        <v>577</v>
      </c>
      <c r="F9" s="122"/>
    </row>
    <row r="10" spans="1:5" ht="39.75" customHeight="1">
      <c r="A10" s="449" t="s">
        <v>2</v>
      </c>
      <c r="B10" s="450" t="s">
        <v>3</v>
      </c>
      <c r="C10" s="451" t="s">
        <v>4</v>
      </c>
      <c r="D10" s="450" t="s">
        <v>119</v>
      </c>
      <c r="E10" s="450" t="s">
        <v>120</v>
      </c>
    </row>
    <row r="11" spans="1:5" ht="15.75" customHeight="1">
      <c r="A11" s="452"/>
      <c r="B11" s="453"/>
      <c r="C11" s="454"/>
      <c r="D11" s="455"/>
      <c r="E11" s="455"/>
    </row>
    <row r="12" spans="1:7" ht="30" customHeight="1">
      <c r="A12" s="452">
        <v>1</v>
      </c>
      <c r="B12" s="483" t="s">
        <v>419</v>
      </c>
      <c r="C12" s="474" t="s">
        <v>420</v>
      </c>
      <c r="D12" s="484">
        <f>E35</f>
        <v>2798933012648.62</v>
      </c>
      <c r="E12" s="484">
        <v>2810414582202.98</v>
      </c>
      <c r="F12" s="124"/>
      <c r="G12" s="125"/>
    </row>
    <row r="13" spans="1:9" ht="30" customHeight="1">
      <c r="A13" s="452">
        <v>2</v>
      </c>
      <c r="B13" s="457" t="s">
        <v>421</v>
      </c>
      <c r="C13" s="485" t="s">
        <v>422</v>
      </c>
      <c r="D13" s="486">
        <f>'LO KONSOLIDASI DES 2023'!G93</f>
        <v>28234697781.331543</v>
      </c>
      <c r="E13" s="487">
        <v>-31571154047.65</v>
      </c>
      <c r="F13" s="124"/>
      <c r="G13" s="126"/>
      <c r="H13" s="103"/>
      <c r="I13" s="125"/>
    </row>
    <row r="14" spans="1:6" ht="75" customHeight="1">
      <c r="A14" s="452">
        <v>3</v>
      </c>
      <c r="B14" s="457" t="s">
        <v>423</v>
      </c>
      <c r="C14" s="485"/>
      <c r="D14" s="488">
        <v>0</v>
      </c>
      <c r="E14" s="488"/>
      <c r="F14" s="124"/>
    </row>
    <row r="15" spans="1:6" ht="41.25" customHeight="1">
      <c r="A15" s="452">
        <v>4</v>
      </c>
      <c r="B15" s="457" t="s">
        <v>608</v>
      </c>
      <c r="C15" s="485"/>
      <c r="D15" s="488">
        <v>0</v>
      </c>
      <c r="E15" s="489"/>
      <c r="F15" s="123"/>
    </row>
    <row r="16" spans="1:6" ht="36.75" customHeight="1">
      <c r="A16" s="452">
        <v>5</v>
      </c>
      <c r="B16" s="457" t="s">
        <v>609</v>
      </c>
      <c r="C16" s="485"/>
      <c r="D16" s="488">
        <v>0</v>
      </c>
      <c r="E16" s="489"/>
      <c r="F16" s="123"/>
    </row>
    <row r="17" spans="1:9" ht="37.5" customHeight="1">
      <c r="A17" s="452">
        <v>6</v>
      </c>
      <c r="B17" s="457" t="s">
        <v>424</v>
      </c>
      <c r="C17" s="111">
        <v>10.3</v>
      </c>
      <c r="D17" s="112">
        <v>-20305356590.800007</v>
      </c>
      <c r="E17" s="113">
        <v>20089584493.29</v>
      </c>
      <c r="F17" s="103"/>
      <c r="G17" s="126"/>
      <c r="H17" s="103"/>
      <c r="I17" s="125"/>
    </row>
    <row r="18" spans="1:9" ht="37.5" customHeight="1" hidden="1">
      <c r="A18" s="452"/>
      <c r="B18" s="456" t="s">
        <v>425</v>
      </c>
      <c r="C18" s="111"/>
      <c r="D18" s="114">
        <v>869217108410.98</v>
      </c>
      <c r="E18" s="113">
        <v>873606455468.81</v>
      </c>
      <c r="F18" s="103"/>
      <c r="G18" s="126"/>
      <c r="H18" s="103"/>
      <c r="I18" s="125"/>
    </row>
    <row r="19" spans="1:9" ht="37.5" customHeight="1" hidden="1">
      <c r="A19" s="452"/>
      <c r="B19" s="456" t="s">
        <v>426</v>
      </c>
      <c r="C19" s="111"/>
      <c r="D19" s="114">
        <v>-869217108410.9799</v>
      </c>
      <c r="E19" s="113">
        <v>-873606455468.81</v>
      </c>
      <c r="F19" s="103"/>
      <c r="G19" s="126"/>
      <c r="H19" s="103"/>
      <c r="I19" s="125"/>
    </row>
    <row r="20" spans="1:9" ht="37.5" customHeight="1" hidden="1">
      <c r="A20" s="452"/>
      <c r="B20" s="456" t="s">
        <v>427</v>
      </c>
      <c r="C20" s="111"/>
      <c r="D20" s="114">
        <v>20578131414.8</v>
      </c>
      <c r="E20" s="113">
        <v>19884278226</v>
      </c>
      <c r="F20" s="103"/>
      <c r="G20" s="126"/>
      <c r="H20" s="103"/>
      <c r="I20" s="125"/>
    </row>
    <row r="21" spans="1:9" ht="37.5" customHeight="1" hidden="1">
      <c r="A21" s="452"/>
      <c r="B21" s="456" t="s">
        <v>428</v>
      </c>
      <c r="C21" s="111"/>
      <c r="D21" s="114">
        <v>-20578131414.8</v>
      </c>
      <c r="E21" s="113">
        <v>-19884278226</v>
      </c>
      <c r="F21" s="103"/>
      <c r="G21" s="126"/>
      <c r="H21" s="103"/>
      <c r="I21" s="125"/>
    </row>
    <row r="22" spans="1:9" ht="37.5" customHeight="1" hidden="1">
      <c r="A22" s="452"/>
      <c r="B22" s="456" t="s">
        <v>429</v>
      </c>
      <c r="C22" s="111"/>
      <c r="D22" s="114">
        <v>0</v>
      </c>
      <c r="E22" s="113">
        <v>2296510562</v>
      </c>
      <c r="F22" s="103"/>
      <c r="G22" s="126"/>
      <c r="H22" s="103"/>
      <c r="I22" s="125"/>
    </row>
    <row r="23" spans="1:9" ht="37.5" customHeight="1" hidden="1">
      <c r="A23" s="452"/>
      <c r="B23" s="456" t="s">
        <v>430</v>
      </c>
      <c r="C23" s="111"/>
      <c r="D23" s="114">
        <v>0</v>
      </c>
      <c r="E23" s="113">
        <v>-2296510562</v>
      </c>
      <c r="F23" s="103"/>
      <c r="G23" s="126"/>
      <c r="H23" s="103"/>
      <c r="I23" s="125"/>
    </row>
    <row r="24" spans="1:9" ht="37.5" customHeight="1" hidden="1">
      <c r="A24" s="452"/>
      <c r="B24" s="456" t="s">
        <v>431</v>
      </c>
      <c r="C24" s="111"/>
      <c r="D24" s="114">
        <v>99000000</v>
      </c>
      <c r="E24" s="113"/>
      <c r="F24" s="103"/>
      <c r="G24" s="126"/>
      <c r="H24" s="103"/>
      <c r="I24" s="125"/>
    </row>
    <row r="25" spans="1:9" ht="37.5" customHeight="1" hidden="1">
      <c r="A25" s="452"/>
      <c r="B25" s="456" t="s">
        <v>432</v>
      </c>
      <c r="C25" s="111"/>
      <c r="D25" s="114">
        <v>-99000000</v>
      </c>
      <c r="E25" s="113"/>
      <c r="F25" s="103"/>
      <c r="G25" s="126"/>
      <c r="H25" s="103"/>
      <c r="I25" s="125"/>
    </row>
    <row r="26" spans="1:9" ht="37.5" customHeight="1" hidden="1">
      <c r="A26" s="452"/>
      <c r="B26" s="456" t="s">
        <v>433</v>
      </c>
      <c r="C26" s="111"/>
      <c r="D26" s="114">
        <v>4958759000</v>
      </c>
      <c r="E26" s="113"/>
      <c r="F26" s="103"/>
      <c r="G26" s="126"/>
      <c r="H26" s="103"/>
      <c r="I26" s="125"/>
    </row>
    <row r="27" spans="1:9" ht="37.5" customHeight="1" hidden="1">
      <c r="A27" s="452"/>
      <c r="B27" s="456" t="s">
        <v>434</v>
      </c>
      <c r="C27" s="111"/>
      <c r="D27" s="114">
        <v>-4958759000</v>
      </c>
      <c r="E27" s="113"/>
      <c r="F27" s="103"/>
      <c r="G27" s="126"/>
      <c r="H27" s="103"/>
      <c r="I27" s="125"/>
    </row>
    <row r="28" spans="1:9" ht="37.5" customHeight="1" hidden="1">
      <c r="A28" s="452"/>
      <c r="B28" s="456" t="s">
        <v>435</v>
      </c>
      <c r="C28" s="111"/>
      <c r="D28" s="114">
        <v>0</v>
      </c>
      <c r="E28" s="113"/>
      <c r="F28" s="103"/>
      <c r="G28" s="126"/>
      <c r="H28" s="103"/>
      <c r="I28" s="125"/>
    </row>
    <row r="29" spans="1:9" ht="37.5" customHeight="1" hidden="1">
      <c r="A29" s="452"/>
      <c r="B29" s="456" t="s">
        <v>436</v>
      </c>
      <c r="C29" s="111"/>
      <c r="D29" s="114">
        <v>0</v>
      </c>
      <c r="E29" s="113"/>
      <c r="F29" s="103"/>
      <c r="G29" s="126"/>
      <c r="H29" s="103"/>
      <c r="I29" s="125"/>
    </row>
    <row r="30" spans="1:9" ht="37.5" customHeight="1" hidden="1">
      <c r="A30" s="452"/>
      <c r="B30" s="456" t="s">
        <v>437</v>
      </c>
      <c r="C30" s="111"/>
      <c r="D30" s="114">
        <v>0</v>
      </c>
      <c r="E30" s="113"/>
      <c r="F30" s="103"/>
      <c r="G30" s="126"/>
      <c r="H30" s="103"/>
      <c r="I30" s="125"/>
    </row>
    <row r="31" spans="1:9" ht="37.5" customHeight="1" hidden="1">
      <c r="A31" s="452"/>
      <c r="B31" s="456" t="s">
        <v>438</v>
      </c>
      <c r="C31" s="111"/>
      <c r="D31" s="114">
        <v>0</v>
      </c>
      <c r="E31" s="113"/>
      <c r="F31" s="103"/>
      <c r="G31" s="126"/>
      <c r="H31" s="103"/>
      <c r="I31" s="125"/>
    </row>
    <row r="32" spans="1:9" ht="37.5" customHeight="1" hidden="1">
      <c r="A32" s="452"/>
      <c r="B32" s="456" t="s">
        <v>439</v>
      </c>
      <c r="C32" s="111"/>
      <c r="D32" s="114">
        <v>0</v>
      </c>
      <c r="E32" s="113"/>
      <c r="F32" s="103"/>
      <c r="G32" s="126"/>
      <c r="H32" s="103"/>
      <c r="I32" s="125"/>
    </row>
    <row r="33" spans="1:9" ht="37.5" customHeight="1" hidden="1">
      <c r="A33" s="452"/>
      <c r="B33" s="456" t="s">
        <v>440</v>
      </c>
      <c r="C33" s="111"/>
      <c r="D33" s="114">
        <v>0</v>
      </c>
      <c r="E33" s="113"/>
      <c r="F33" s="103"/>
      <c r="G33" s="126"/>
      <c r="H33" s="103"/>
      <c r="I33" s="125"/>
    </row>
    <row r="34" spans="1:9" ht="37.5" customHeight="1" hidden="1">
      <c r="A34" s="452"/>
      <c r="B34" s="456" t="s">
        <v>441</v>
      </c>
      <c r="C34" s="111"/>
      <c r="D34" s="114">
        <v>0</v>
      </c>
      <c r="E34" s="113"/>
      <c r="F34" s="103"/>
      <c r="G34" s="126"/>
      <c r="H34" s="103"/>
      <c r="I34" s="125"/>
    </row>
    <row r="35" spans="1:7" ht="30" customHeight="1" thickBot="1">
      <c r="A35" s="458">
        <v>7</v>
      </c>
      <c r="B35" s="459" t="s">
        <v>442</v>
      </c>
      <c r="C35" s="116" t="s">
        <v>443</v>
      </c>
      <c r="D35" s="117">
        <f>SUM(D12:D17)</f>
        <v>2806862353839.152</v>
      </c>
      <c r="E35" s="117">
        <f>SUM(E12:E17)</f>
        <v>2798933012648.62</v>
      </c>
      <c r="F35" s="103"/>
      <c r="G35" s="103"/>
    </row>
    <row r="36" spans="1:5" s="103" customFormat="1" ht="21.75" customHeight="1">
      <c r="A36" s="581" t="s">
        <v>626</v>
      </c>
      <c r="B36" s="581"/>
      <c r="C36" s="581"/>
      <c r="D36" s="581"/>
      <c r="E36" s="581"/>
    </row>
    <row r="37" spans="2:5" s="103" customFormat="1" ht="21.75" customHeight="1">
      <c r="B37" s="118"/>
      <c r="D37" s="119"/>
      <c r="E37" s="120"/>
    </row>
    <row r="38" spans="2:5" s="103" customFormat="1" ht="21.75" customHeight="1">
      <c r="B38" s="118"/>
      <c r="C38" s="121"/>
      <c r="D38" s="577" t="s">
        <v>578</v>
      </c>
      <c r="E38" s="577"/>
    </row>
    <row r="39" spans="2:5" s="103" customFormat="1" ht="21.75" customHeight="1">
      <c r="B39" s="118"/>
      <c r="C39" s="121"/>
      <c r="D39" s="121"/>
      <c r="E39" s="121"/>
    </row>
    <row r="40" spans="2:5" s="103" customFormat="1" ht="21.75" customHeight="1">
      <c r="B40" s="118"/>
      <c r="C40" s="121"/>
      <c r="D40" s="121"/>
      <c r="E40" s="121"/>
    </row>
    <row r="41" spans="2:5" s="103" customFormat="1" ht="21.75" customHeight="1">
      <c r="B41" s="118"/>
      <c r="C41" s="121"/>
      <c r="E41" s="121"/>
    </row>
    <row r="42" spans="2:5" s="103" customFormat="1" ht="21.75" customHeight="1">
      <c r="B42" s="118"/>
      <c r="C42" s="121"/>
      <c r="D42" s="577" t="s">
        <v>579</v>
      </c>
      <c r="E42" s="577"/>
    </row>
  </sheetData>
  <sheetProtection/>
  <mergeCells count="7">
    <mergeCell ref="D42:E42"/>
    <mergeCell ref="A1:C1"/>
    <mergeCell ref="A6:E6"/>
    <mergeCell ref="A7:E7"/>
    <mergeCell ref="A8:E8"/>
    <mergeCell ref="A36:E36"/>
    <mergeCell ref="D38:E38"/>
  </mergeCells>
  <printOptions/>
  <pageMargins left="0.82" right="0.36" top="1.076771654" bottom="0.998031496" header="0.31496062992126" footer="0.31496062992126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RepEngine</dc:creator>
  <cp:keywords/>
  <dc:description/>
  <cp:lastModifiedBy>Windows User</cp:lastModifiedBy>
  <cp:lastPrinted>2024-03-23T04:52:48Z</cp:lastPrinted>
  <dcterms:created xsi:type="dcterms:W3CDTF">2015-11-03T07:05:12Z</dcterms:created>
  <dcterms:modified xsi:type="dcterms:W3CDTF">2024-03-23T05:04:53Z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0FE183D4744B4BCC8A4E00BD5035383F</vt:lpwstr>
  </property>
  <property fmtid="{D5CDD505-2E9C-101B-9397-08002B2CF9AE}" pid="3" name="KSOProductBuildVer">
    <vt:lpwstr>1033-12.2.0.13359</vt:lpwstr>
  </property>
</Properties>
</file>