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 SEKTORAL\"/>
    </mc:Choice>
  </mc:AlternateContent>
  <xr:revisionPtr revIDLastSave="0" documentId="13_ncr:1_{11BCC838-3048-430D-AC03-E6C4D833CED5}" xr6:coauthVersionLast="47" xr6:coauthVersionMax="47" xr10:uidLastSave="{00000000-0000-0000-0000-000000000000}"/>
  <bookViews>
    <workbookView xWindow="-110" yWindow="-110" windowWidth="19420" windowHeight="10420" xr2:uid="{5A8EF4CB-80E4-4756-8BF8-82CE278BB9ED}"/>
  </bookViews>
  <sheets>
    <sheet name="Surat Masuk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2" l="1"/>
  <c r="O31" i="2"/>
  <c r="O32" i="2"/>
  <c r="O33" i="2"/>
  <c r="O34" i="2"/>
  <c r="O35" i="2"/>
  <c r="O36" i="2"/>
  <c r="O37" i="2"/>
  <c r="O38" i="2"/>
  <c r="O42" i="2"/>
  <c r="O43" i="2"/>
  <c r="O44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4" i="2"/>
  <c r="O3" i="2"/>
  <c r="M3" i="2"/>
  <c r="L8" i="2"/>
  <c r="J3" i="2"/>
  <c r="I8" i="2"/>
  <c r="I4" i="2"/>
  <c r="I3" i="2"/>
  <c r="H3" i="2"/>
  <c r="D8" i="2"/>
  <c r="D3" i="2"/>
  <c r="G8" i="2"/>
  <c r="G3" i="2"/>
  <c r="F9" i="2"/>
  <c r="F8" i="2"/>
  <c r="F3" i="2"/>
  <c r="E17" i="2"/>
  <c r="C12" i="2"/>
  <c r="C4" i="2"/>
  <c r="C34" i="2"/>
  <c r="C3" i="2"/>
  <c r="C32" i="2"/>
  <c r="C17" i="2"/>
</calcChain>
</file>

<file path=xl/sharedStrings.xml><?xml version="1.0" encoding="utf-8"?>
<sst xmlns="http://schemas.openxmlformats.org/spreadsheetml/2006/main" count="57" uniqueCount="57">
  <si>
    <t>Asisten Pemerintahan dan Kesejahteraan Rakyat</t>
  </si>
  <si>
    <t>Asisten Administrasi Pembangunan dan Umum</t>
  </si>
  <si>
    <t>Staf Ahli Wali Kota Bidang Pemerintahan, Hukum dan Politik</t>
  </si>
  <si>
    <t>Staf Ahli Wali Kota Bidang Sumber Daya Manusia dan Kesejahteraan Rakyat</t>
  </si>
  <si>
    <t>Staf Ahli Wali Kota Bidang Ekonomi dan Pembangunan</t>
  </si>
  <si>
    <t>Badan Kepegawaian dan Pengembangan SDM</t>
  </si>
  <si>
    <t>Badan Keuangan dan Aset Daerah</t>
  </si>
  <si>
    <t>Badan Pendapatan Daerah</t>
  </si>
  <si>
    <t>Badan Perencanaan, Penelitian dan Pengembangan Daerah</t>
  </si>
  <si>
    <t>Badan Kesatuan Bangsa dan Politik</t>
  </si>
  <si>
    <t>Badan Penanggulangan Bencana Daerah</t>
  </si>
  <si>
    <t>Sekretariat DPRD Kota Madiun</t>
  </si>
  <si>
    <t>Inspektorat Kota Madiun</t>
  </si>
  <si>
    <t>Dinas Pendidikan</t>
  </si>
  <si>
    <t>Dinas Kebudayaan, Pariwisata, Kepemudaan dan Olahraga</t>
  </si>
  <si>
    <t>Dinas Kesehatan,Pengendalian Penduduk, dan KB</t>
  </si>
  <si>
    <t>Dinas Sosial, PP dan PA</t>
  </si>
  <si>
    <t>Dinas Penanaman Modal dan PTSP</t>
  </si>
  <si>
    <t>Dinas Kependudukan dan Pencatatan Sipil</t>
  </si>
  <si>
    <t>Dinas Perdagangan</t>
  </si>
  <si>
    <t>Dinas Tenaga Kerja, Koperasi Usaha Kecil dan Menengah</t>
  </si>
  <si>
    <t>Dinas Komunikasi dan Informatika</t>
  </si>
  <si>
    <t>Dinas Pekerjaan Umum dan Penataan Ruang</t>
  </si>
  <si>
    <t>Dinas Perumahan Rakyat dan Kawasan Permukiman</t>
  </si>
  <si>
    <t>Dinas Perhubungan</t>
  </si>
  <si>
    <t xml:space="preserve">Dinas Ketahanan Pangan dan Pertanian </t>
  </si>
  <si>
    <t>Dinas Lingkungan Hidup</t>
  </si>
  <si>
    <t>Dinas Perpustakaan dan Kearsipan</t>
  </si>
  <si>
    <t>Satuan Polisi Pamong Praja dan Pemadam Kebakaran</t>
  </si>
  <si>
    <t>RSUD Kota Madiun</t>
  </si>
  <si>
    <t>Bagian Pemerintahan</t>
  </si>
  <si>
    <t>Bagian Perekonomian dan Kesejahteraan Rakyat</t>
  </si>
  <si>
    <t>Bagian Hukum</t>
  </si>
  <si>
    <t>Bagian Organisasi</t>
  </si>
  <si>
    <t>Bagian Umum</t>
  </si>
  <si>
    <t>Bagian Pengadaan Barang/Jasa dan Administrasi Pembangunan</t>
  </si>
  <si>
    <t>PDAM Tirta Taman Sari Kota Madiun</t>
  </si>
  <si>
    <t>BPR Bank Daerah Kota Madiun</t>
  </si>
  <si>
    <t>Aneka Usaha Kota Madiun</t>
  </si>
  <si>
    <t>Kecamatan Kartoharjo</t>
  </si>
  <si>
    <t>Kecamatan Manguharjo</t>
  </si>
  <si>
    <t>Kecamatan Taman</t>
  </si>
  <si>
    <t>JANUARI</t>
  </si>
  <si>
    <t>FEBRUARI</t>
  </si>
  <si>
    <t>MARET</t>
  </si>
  <si>
    <t>APRIL</t>
  </si>
  <si>
    <t xml:space="preserve">MEI </t>
  </si>
  <si>
    <t>JUNI</t>
  </si>
  <si>
    <t>JULI</t>
  </si>
  <si>
    <t>AGUSTUS</t>
  </si>
  <si>
    <t>SEPTEMBER</t>
  </si>
  <si>
    <t>OKTOBER</t>
  </si>
  <si>
    <t>NOVEMBER</t>
  </si>
  <si>
    <t>DESEMBER</t>
  </si>
  <si>
    <t>SURAT MASUK BERDARKAN DISPOSISI KE PERANGKAT DAERAH</t>
  </si>
  <si>
    <t>PERANGKAT DAERAH</t>
  </si>
  <si>
    <t>JUMLAH DALAM 1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</si>
</sst>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14c3f8fd930552d/Dokumen/Data%20Statistik%20Sektoral/EXTERN%20April%20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7638-54E6-4D82-B651-D7DCC5CDBA17}">
  <dimension ref="A1:O44"/>
  <sheetViews>
    <sheetView tabSelected="1" topLeftCell="C25" workbookViewId="0">
      <selection activeCell="O3" sqref="O3"/>
    </sheetView>
  </sheetViews>
  <sheetFormatPr defaultRowHeight="14.5" x14ac:dyDescent="0.35"/>
  <cols>
    <col min="2" max="2" width="75.81640625" customWidth="1"/>
    <col min="11" max="11" width="10.6328125" bestFit="1" customWidth="1"/>
    <col min="13" max="13" width="11.6328125" customWidth="1"/>
    <col min="14" max="14" width="10.6328125" customWidth="1"/>
    <col min="15" max="15" width="22.54296875" bestFit="1" customWidth="1"/>
  </cols>
  <sheetData>
    <row r="1" spans="1:15" ht="15.5" x14ac:dyDescent="0.35">
      <c r="A1" s="8" t="s">
        <v>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x14ac:dyDescent="0.35">
      <c r="A2" s="3" t="s">
        <v>55</v>
      </c>
      <c r="B2" s="3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48</v>
      </c>
      <c r="J2" s="9" t="s">
        <v>49</v>
      </c>
      <c r="K2" s="9" t="s">
        <v>50</v>
      </c>
      <c r="L2" s="9" t="s">
        <v>51</v>
      </c>
      <c r="M2" s="9" t="s">
        <v>52</v>
      </c>
      <c r="N2" s="9" t="s">
        <v>53</v>
      </c>
      <c r="O2" s="10" t="s">
        <v>56</v>
      </c>
    </row>
    <row r="3" spans="1:15" x14ac:dyDescent="0.35">
      <c r="A3" s="1" t="s">
        <v>0</v>
      </c>
      <c r="B3" s="1"/>
      <c r="C3" s="4">
        <f>45+14+18</f>
        <v>77</v>
      </c>
      <c r="D3" s="4">
        <f>21+14</f>
        <v>35</v>
      </c>
      <c r="E3" s="4">
        <v>32</v>
      </c>
      <c r="F3" s="4">
        <f>17+12+[1]Sheet1!$K$2</f>
        <v>29</v>
      </c>
      <c r="G3" s="4">
        <f>15+17</f>
        <v>32</v>
      </c>
      <c r="H3" s="4">
        <f>19+15</f>
        <v>34</v>
      </c>
      <c r="I3" s="4">
        <f>21+19</f>
        <v>40</v>
      </c>
      <c r="J3" s="4">
        <f>15+19</f>
        <v>34</v>
      </c>
      <c r="K3" s="4">
        <v>27</v>
      </c>
      <c r="L3" s="4">
        <v>13</v>
      </c>
      <c r="M3" s="4">
        <f>26+15+3</f>
        <v>44</v>
      </c>
      <c r="N3" s="4">
        <v>30</v>
      </c>
      <c r="O3" s="4">
        <f>SUM(C3:N3)</f>
        <v>427</v>
      </c>
    </row>
    <row r="4" spans="1:15" x14ac:dyDescent="0.35">
      <c r="A4" s="1" t="s">
        <v>1</v>
      </c>
      <c r="B4" s="1"/>
      <c r="C4" s="4">
        <f>17+4</f>
        <v>21</v>
      </c>
      <c r="D4" s="4">
        <v>12</v>
      </c>
      <c r="E4" s="4">
        <v>8</v>
      </c>
      <c r="F4" s="4">
        <v>13</v>
      </c>
      <c r="G4" s="4">
        <v>18</v>
      </c>
      <c r="H4" s="4">
        <v>24</v>
      </c>
      <c r="I4" s="4">
        <f>28+9</f>
        <v>37</v>
      </c>
      <c r="J4" s="4">
        <v>28</v>
      </c>
      <c r="K4" s="4">
        <v>24</v>
      </c>
      <c r="L4" s="4">
        <v>10</v>
      </c>
      <c r="M4" s="4">
        <v>28</v>
      </c>
      <c r="N4" s="4">
        <v>16</v>
      </c>
      <c r="O4" s="4">
        <f>SUM(C4:N4)</f>
        <v>239</v>
      </c>
    </row>
    <row r="5" spans="1:15" x14ac:dyDescent="0.35">
      <c r="A5" s="1" t="s">
        <v>2</v>
      </c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1" t="s">
        <v>3</v>
      </c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4</v>
      </c>
      <c r="B7" s="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35">
      <c r="A8" s="1" t="s">
        <v>5</v>
      </c>
      <c r="B8" s="1"/>
      <c r="C8" s="4">
        <v>46</v>
      </c>
      <c r="D8" s="4">
        <f>7+24</f>
        <v>31</v>
      </c>
      <c r="E8" s="4">
        <v>33</v>
      </c>
      <c r="F8" s="4">
        <f>19+8</f>
        <v>27</v>
      </c>
      <c r="G8" s="4">
        <f>36+5</f>
        <v>41</v>
      </c>
      <c r="H8" s="4">
        <v>19</v>
      </c>
      <c r="I8" s="4">
        <f>14+30</f>
        <v>44</v>
      </c>
      <c r="J8" s="4">
        <v>10</v>
      </c>
      <c r="K8" s="4">
        <v>31</v>
      </c>
      <c r="L8" s="4">
        <f>25+9</f>
        <v>34</v>
      </c>
      <c r="M8" s="4">
        <v>29</v>
      </c>
      <c r="N8" s="4">
        <v>27</v>
      </c>
      <c r="O8" s="4">
        <f>SUM(C8:N8)</f>
        <v>372</v>
      </c>
    </row>
    <row r="9" spans="1:15" x14ac:dyDescent="0.35">
      <c r="A9" s="1" t="s">
        <v>6</v>
      </c>
      <c r="B9" s="1"/>
      <c r="C9" s="4">
        <v>18</v>
      </c>
      <c r="D9" s="4">
        <v>33</v>
      </c>
      <c r="E9" s="4">
        <v>17</v>
      </c>
      <c r="F9" s="4">
        <f>18+2</f>
        <v>20</v>
      </c>
      <c r="G9" s="4">
        <v>7</v>
      </c>
      <c r="H9" s="4">
        <v>32</v>
      </c>
      <c r="I9" s="4">
        <v>6</v>
      </c>
      <c r="J9" s="4">
        <v>19</v>
      </c>
      <c r="K9" s="4">
        <v>30</v>
      </c>
      <c r="L9" s="4">
        <v>26</v>
      </c>
      <c r="M9" s="4">
        <v>14</v>
      </c>
      <c r="N9" s="4">
        <v>28</v>
      </c>
      <c r="O9" s="4">
        <f>SUM(C9:N9)</f>
        <v>250</v>
      </c>
    </row>
    <row r="10" spans="1:15" x14ac:dyDescent="0.35">
      <c r="A10" s="1" t="s">
        <v>7</v>
      </c>
      <c r="B10" s="1"/>
      <c r="C10" s="4"/>
      <c r="D10" s="4">
        <v>3</v>
      </c>
      <c r="E10" s="4">
        <v>1</v>
      </c>
      <c r="F10" s="4">
        <v>1</v>
      </c>
      <c r="G10" s="4">
        <v>1</v>
      </c>
      <c r="H10" s="4">
        <v>3</v>
      </c>
      <c r="I10" s="4">
        <v>3</v>
      </c>
      <c r="J10" s="4">
        <v>2</v>
      </c>
      <c r="K10" s="4">
        <v>0</v>
      </c>
      <c r="L10" s="4">
        <v>11</v>
      </c>
      <c r="M10" s="4">
        <v>3</v>
      </c>
      <c r="N10" s="4">
        <v>14</v>
      </c>
      <c r="O10" s="4">
        <f>SUM(C10:N10)</f>
        <v>42</v>
      </c>
    </row>
    <row r="11" spans="1:15" x14ac:dyDescent="0.35">
      <c r="A11" s="1" t="s">
        <v>8</v>
      </c>
      <c r="B11" s="1"/>
      <c r="C11" s="4">
        <v>13</v>
      </c>
      <c r="D11" s="4">
        <v>9</v>
      </c>
      <c r="E11" s="4">
        <v>14</v>
      </c>
      <c r="F11" s="4">
        <v>10</v>
      </c>
      <c r="G11" s="4">
        <v>12</v>
      </c>
      <c r="H11" s="4">
        <v>6</v>
      </c>
      <c r="I11" s="4">
        <v>6</v>
      </c>
      <c r="J11" s="4">
        <v>6</v>
      </c>
      <c r="K11" s="4">
        <v>2</v>
      </c>
      <c r="L11" s="4">
        <v>14</v>
      </c>
      <c r="M11" s="4">
        <v>13</v>
      </c>
      <c r="N11" s="4">
        <v>7</v>
      </c>
      <c r="O11" s="4">
        <f>SUM(C11:N11)</f>
        <v>112</v>
      </c>
    </row>
    <row r="12" spans="1:15" x14ac:dyDescent="0.35">
      <c r="A12" s="1" t="s">
        <v>9</v>
      </c>
      <c r="B12" s="1"/>
      <c r="C12" s="4">
        <f>14+8</f>
        <v>22</v>
      </c>
      <c r="D12" s="4">
        <v>19</v>
      </c>
      <c r="E12" s="4">
        <v>27</v>
      </c>
      <c r="F12" s="4">
        <v>16</v>
      </c>
      <c r="G12" s="4">
        <v>11</v>
      </c>
      <c r="H12" s="4">
        <v>15</v>
      </c>
      <c r="I12" s="4">
        <v>19</v>
      </c>
      <c r="J12" s="4">
        <v>14</v>
      </c>
      <c r="K12" s="4">
        <v>17</v>
      </c>
      <c r="L12" s="4">
        <v>5</v>
      </c>
      <c r="M12" s="4">
        <v>11</v>
      </c>
      <c r="N12" s="4">
        <v>3</v>
      </c>
      <c r="O12" s="4">
        <f>SUM(C12:N12)</f>
        <v>179</v>
      </c>
    </row>
    <row r="13" spans="1:15" ht="13.9" customHeight="1" x14ac:dyDescent="0.35">
      <c r="A13" s="1" t="s">
        <v>10</v>
      </c>
      <c r="B13" s="1"/>
      <c r="C13" s="4"/>
      <c r="D13" s="4">
        <v>1</v>
      </c>
      <c r="E13" s="4">
        <v>2</v>
      </c>
      <c r="F13" s="4">
        <v>1</v>
      </c>
      <c r="G13" s="4">
        <v>1</v>
      </c>
      <c r="H13" s="4">
        <v>2</v>
      </c>
      <c r="I13" s="4">
        <v>0</v>
      </c>
      <c r="J13" s="4">
        <v>1</v>
      </c>
      <c r="K13" s="4">
        <v>2</v>
      </c>
      <c r="L13" s="4">
        <v>0</v>
      </c>
      <c r="M13" s="4">
        <v>1</v>
      </c>
      <c r="N13" s="4">
        <v>0</v>
      </c>
      <c r="O13" s="4">
        <f>SUM(C13:N13)</f>
        <v>11</v>
      </c>
    </row>
    <row r="14" spans="1:15" x14ac:dyDescent="0.35">
      <c r="A14" s="2" t="s">
        <v>11</v>
      </c>
      <c r="B14" s="2"/>
      <c r="C14" s="4">
        <v>4</v>
      </c>
      <c r="D14" s="4">
        <v>1</v>
      </c>
      <c r="E14" s="4"/>
      <c r="F14" s="4">
        <v>0</v>
      </c>
      <c r="G14" s="4"/>
      <c r="H14" s="4"/>
      <c r="I14" s="4">
        <v>1</v>
      </c>
      <c r="J14" s="4">
        <v>0</v>
      </c>
      <c r="K14" s="4">
        <v>1</v>
      </c>
      <c r="L14" s="4">
        <v>3</v>
      </c>
      <c r="M14" s="4">
        <v>2</v>
      </c>
      <c r="N14" s="4">
        <v>0</v>
      </c>
      <c r="O14" s="4">
        <f>SUM(C14:N14)</f>
        <v>12</v>
      </c>
    </row>
    <row r="15" spans="1:15" x14ac:dyDescent="0.35">
      <c r="A15" s="2" t="s">
        <v>12</v>
      </c>
      <c r="B15" s="2"/>
      <c r="C15" s="4">
        <v>9</v>
      </c>
      <c r="D15" s="4">
        <v>7</v>
      </c>
      <c r="E15" s="4">
        <v>6</v>
      </c>
      <c r="F15" s="4">
        <v>1</v>
      </c>
      <c r="G15" s="4">
        <v>2</v>
      </c>
      <c r="H15" s="4">
        <v>0</v>
      </c>
      <c r="I15" s="4">
        <v>2</v>
      </c>
      <c r="J15" s="4">
        <v>4</v>
      </c>
      <c r="K15" s="4">
        <v>1</v>
      </c>
      <c r="L15" s="4">
        <v>4</v>
      </c>
      <c r="M15" s="4">
        <v>3</v>
      </c>
      <c r="N15" s="4">
        <v>6</v>
      </c>
      <c r="O15" s="4">
        <f>SUM(C15:N15)</f>
        <v>45</v>
      </c>
    </row>
    <row r="16" spans="1:15" x14ac:dyDescent="0.35">
      <c r="A16" s="1" t="s">
        <v>13</v>
      </c>
      <c r="B16" s="1"/>
      <c r="C16" s="4">
        <v>9</v>
      </c>
      <c r="D16" s="4">
        <v>5</v>
      </c>
      <c r="E16" s="4">
        <v>9</v>
      </c>
      <c r="F16" s="4">
        <v>11</v>
      </c>
      <c r="G16" s="4">
        <v>9</v>
      </c>
      <c r="H16" s="4">
        <v>10</v>
      </c>
      <c r="I16" s="4">
        <v>8</v>
      </c>
      <c r="J16" s="4">
        <v>15</v>
      </c>
      <c r="K16" s="4">
        <v>8</v>
      </c>
      <c r="L16" s="4">
        <v>7</v>
      </c>
      <c r="M16" s="4">
        <v>13</v>
      </c>
      <c r="N16" s="4">
        <v>8</v>
      </c>
      <c r="O16" s="4">
        <f>SUM(C16:N16)</f>
        <v>112</v>
      </c>
    </row>
    <row r="17" spans="1:15" x14ac:dyDescent="0.35">
      <c r="A17" s="1" t="s">
        <v>14</v>
      </c>
      <c r="B17" s="1"/>
      <c r="C17" s="4">
        <f>71+2</f>
        <v>73</v>
      </c>
      <c r="D17" s="4">
        <v>33</v>
      </c>
      <c r="E17" s="4">
        <f>32+11</f>
        <v>43</v>
      </c>
      <c r="F17" s="4">
        <v>28</v>
      </c>
      <c r="G17" s="4">
        <v>43</v>
      </c>
      <c r="H17" s="4">
        <v>42</v>
      </c>
      <c r="I17" s="4">
        <v>42</v>
      </c>
      <c r="J17" s="4">
        <v>35</v>
      </c>
      <c r="K17" s="4">
        <v>46</v>
      </c>
      <c r="L17" s="4">
        <v>31</v>
      </c>
      <c r="M17" s="4">
        <v>31</v>
      </c>
      <c r="N17" s="4">
        <v>44</v>
      </c>
      <c r="O17" s="4">
        <f>SUM(C17:N17)</f>
        <v>491</v>
      </c>
    </row>
    <row r="18" spans="1:15" x14ac:dyDescent="0.35">
      <c r="A18" s="1" t="s">
        <v>15</v>
      </c>
      <c r="B18" s="1"/>
      <c r="C18" s="4">
        <v>10</v>
      </c>
      <c r="D18" s="4">
        <v>10</v>
      </c>
      <c r="E18" s="4">
        <v>10</v>
      </c>
      <c r="F18" s="4">
        <v>5</v>
      </c>
      <c r="G18" s="4">
        <v>4</v>
      </c>
      <c r="H18" s="4">
        <v>16</v>
      </c>
      <c r="I18" s="4">
        <v>13</v>
      </c>
      <c r="J18" s="4">
        <v>6</v>
      </c>
      <c r="K18" s="4">
        <v>8</v>
      </c>
      <c r="L18" s="4">
        <v>6</v>
      </c>
      <c r="M18" s="4">
        <v>11</v>
      </c>
      <c r="N18" s="4">
        <v>13</v>
      </c>
      <c r="O18" s="4">
        <f>SUM(C18:N18)</f>
        <v>112</v>
      </c>
    </row>
    <row r="19" spans="1:15" x14ac:dyDescent="0.35">
      <c r="A19" s="1" t="s">
        <v>16</v>
      </c>
      <c r="B19" s="1"/>
      <c r="C19" s="4">
        <v>4</v>
      </c>
      <c r="D19" s="4">
        <v>2</v>
      </c>
      <c r="E19" s="4">
        <v>6</v>
      </c>
      <c r="F19" s="4">
        <v>3</v>
      </c>
      <c r="G19" s="4">
        <v>2</v>
      </c>
      <c r="H19" s="4">
        <v>6</v>
      </c>
      <c r="I19" s="4">
        <v>3</v>
      </c>
      <c r="J19" s="4">
        <v>3</v>
      </c>
      <c r="K19" s="4">
        <v>2</v>
      </c>
      <c r="L19" s="4">
        <v>8</v>
      </c>
      <c r="M19" s="4">
        <v>9</v>
      </c>
      <c r="N19" s="4">
        <v>3</v>
      </c>
      <c r="O19" s="4">
        <f>SUM(C19:N19)</f>
        <v>51</v>
      </c>
    </row>
    <row r="20" spans="1:15" x14ac:dyDescent="0.35">
      <c r="A20" s="1" t="s">
        <v>17</v>
      </c>
      <c r="B20" s="1"/>
      <c r="C20" s="4">
        <v>2</v>
      </c>
      <c r="D20" s="4"/>
      <c r="E20" s="4">
        <v>4</v>
      </c>
      <c r="F20" s="4">
        <v>3</v>
      </c>
      <c r="G20" s="4">
        <v>1</v>
      </c>
      <c r="H20" s="4">
        <v>6</v>
      </c>
      <c r="I20" s="4">
        <v>0</v>
      </c>
      <c r="J20" s="4">
        <v>4</v>
      </c>
      <c r="K20" s="4">
        <v>6</v>
      </c>
      <c r="L20" s="4">
        <v>13</v>
      </c>
      <c r="M20" s="4">
        <v>4</v>
      </c>
      <c r="N20" s="4">
        <v>5</v>
      </c>
      <c r="O20" s="4">
        <f>SUM(C20:N20)</f>
        <v>48</v>
      </c>
    </row>
    <row r="21" spans="1:15" x14ac:dyDescent="0.35">
      <c r="A21" s="1" t="s">
        <v>18</v>
      </c>
      <c r="B21" s="1"/>
      <c r="C21" s="4"/>
      <c r="D21" s="4">
        <v>1</v>
      </c>
      <c r="E21" s="4">
        <v>1</v>
      </c>
      <c r="F21" s="4"/>
      <c r="G21" s="4">
        <v>1</v>
      </c>
      <c r="H21" s="4">
        <v>1</v>
      </c>
      <c r="I21" s="4">
        <v>2</v>
      </c>
      <c r="J21" s="4">
        <v>5</v>
      </c>
      <c r="K21" s="4"/>
      <c r="L21" s="4">
        <v>2</v>
      </c>
      <c r="M21" s="4">
        <v>0</v>
      </c>
      <c r="N21" s="4">
        <v>1</v>
      </c>
      <c r="O21" s="4">
        <f>SUM(C21:N21)</f>
        <v>14</v>
      </c>
    </row>
    <row r="22" spans="1:15" x14ac:dyDescent="0.35">
      <c r="A22" s="1" t="s">
        <v>19</v>
      </c>
      <c r="B22" s="1"/>
      <c r="C22" s="4">
        <v>7</v>
      </c>
      <c r="D22" s="4">
        <v>6</v>
      </c>
      <c r="E22" s="4">
        <v>3</v>
      </c>
      <c r="F22" s="4">
        <v>4</v>
      </c>
      <c r="G22" s="4">
        <v>5</v>
      </c>
      <c r="H22" s="4">
        <v>8</v>
      </c>
      <c r="I22" s="4">
        <v>6</v>
      </c>
      <c r="J22" s="4">
        <v>5</v>
      </c>
      <c r="K22" s="4">
        <v>8</v>
      </c>
      <c r="L22" s="4">
        <v>10</v>
      </c>
      <c r="M22" s="4">
        <v>10</v>
      </c>
      <c r="N22" s="4">
        <v>15</v>
      </c>
      <c r="O22" s="4">
        <f>SUM(C22:N22)</f>
        <v>87</v>
      </c>
    </row>
    <row r="23" spans="1:15" x14ac:dyDescent="0.35">
      <c r="A23" s="1" t="s">
        <v>20</v>
      </c>
      <c r="B23" s="1"/>
      <c r="C23" s="4">
        <v>5</v>
      </c>
      <c r="D23" s="4">
        <v>6</v>
      </c>
      <c r="E23" s="4">
        <v>7</v>
      </c>
      <c r="F23" s="4">
        <v>12</v>
      </c>
      <c r="G23" s="4">
        <v>10</v>
      </c>
      <c r="H23" s="4">
        <v>6</v>
      </c>
      <c r="I23" s="4">
        <v>9</v>
      </c>
      <c r="J23" s="4">
        <v>12</v>
      </c>
      <c r="K23" s="4">
        <v>11</v>
      </c>
      <c r="L23" s="4">
        <v>15</v>
      </c>
      <c r="M23" s="4">
        <v>19</v>
      </c>
      <c r="N23" s="4">
        <v>10</v>
      </c>
      <c r="O23" s="4">
        <f>SUM(C23:N23)</f>
        <v>122</v>
      </c>
    </row>
    <row r="24" spans="1:15" x14ac:dyDescent="0.35">
      <c r="A24" s="1" t="s">
        <v>21</v>
      </c>
      <c r="B24" s="1"/>
      <c r="C24" s="4">
        <v>13</v>
      </c>
      <c r="D24" s="4">
        <v>16</v>
      </c>
      <c r="E24" s="4">
        <v>22</v>
      </c>
      <c r="F24" s="4">
        <v>13</v>
      </c>
      <c r="G24" s="4">
        <v>22</v>
      </c>
      <c r="H24" s="4">
        <v>8</v>
      </c>
      <c r="I24" s="4">
        <v>17</v>
      </c>
      <c r="J24" s="4">
        <v>7</v>
      </c>
      <c r="K24" s="4">
        <v>11</v>
      </c>
      <c r="L24" s="4">
        <v>21</v>
      </c>
      <c r="M24" s="4">
        <v>21</v>
      </c>
      <c r="N24" s="4">
        <v>9</v>
      </c>
      <c r="O24" s="4">
        <f>SUM(C24:N24)</f>
        <v>180</v>
      </c>
    </row>
    <row r="25" spans="1:15" x14ac:dyDescent="0.35">
      <c r="A25" s="1" t="s">
        <v>22</v>
      </c>
      <c r="B25" s="1"/>
      <c r="C25" s="4">
        <v>8</v>
      </c>
      <c r="D25" s="4">
        <v>9</v>
      </c>
      <c r="E25" s="4">
        <v>11</v>
      </c>
      <c r="F25" s="4">
        <v>10</v>
      </c>
      <c r="G25" s="4">
        <v>13</v>
      </c>
      <c r="H25" s="4">
        <v>15</v>
      </c>
      <c r="I25" s="4">
        <v>9</v>
      </c>
      <c r="J25" s="4">
        <v>14</v>
      </c>
      <c r="K25" s="4">
        <v>12</v>
      </c>
      <c r="L25" s="4">
        <v>8</v>
      </c>
      <c r="M25" s="4">
        <v>14</v>
      </c>
      <c r="N25" s="4">
        <v>10</v>
      </c>
      <c r="O25" s="4">
        <f>SUM(C25:N25)</f>
        <v>133</v>
      </c>
    </row>
    <row r="26" spans="1:15" x14ac:dyDescent="0.35">
      <c r="A26" s="1" t="s">
        <v>23</v>
      </c>
      <c r="B26" s="1"/>
      <c r="C26" s="4">
        <v>14</v>
      </c>
      <c r="D26" s="4">
        <v>6</v>
      </c>
      <c r="E26" s="4">
        <v>12</v>
      </c>
      <c r="F26" s="4">
        <v>4</v>
      </c>
      <c r="G26" s="4">
        <v>8</v>
      </c>
      <c r="H26" s="4">
        <v>13</v>
      </c>
      <c r="I26" s="4">
        <v>12</v>
      </c>
      <c r="J26" s="4">
        <v>10</v>
      </c>
      <c r="K26" s="4">
        <v>15</v>
      </c>
      <c r="L26" s="4">
        <v>11</v>
      </c>
      <c r="M26" s="4">
        <v>10</v>
      </c>
      <c r="N26" s="4">
        <v>12</v>
      </c>
      <c r="O26" s="4">
        <f>SUM(C26:N26)</f>
        <v>127</v>
      </c>
    </row>
    <row r="27" spans="1:15" x14ac:dyDescent="0.35">
      <c r="A27" s="1" t="s">
        <v>24</v>
      </c>
      <c r="B27" s="1"/>
      <c r="C27" s="4">
        <v>18</v>
      </c>
      <c r="D27" s="4">
        <v>9</v>
      </c>
      <c r="E27" s="4">
        <v>7</v>
      </c>
      <c r="F27" s="4">
        <v>11</v>
      </c>
      <c r="G27" s="4">
        <v>24</v>
      </c>
      <c r="H27" s="4">
        <v>13</v>
      </c>
      <c r="I27" s="4">
        <v>8</v>
      </c>
      <c r="J27" s="4">
        <v>2</v>
      </c>
      <c r="K27" s="4">
        <v>9</v>
      </c>
      <c r="L27" s="4">
        <v>4</v>
      </c>
      <c r="M27" s="4">
        <v>5</v>
      </c>
      <c r="N27" s="4">
        <v>3</v>
      </c>
      <c r="O27" s="4">
        <f>SUM(C27:N27)</f>
        <v>113</v>
      </c>
    </row>
    <row r="28" spans="1:15" x14ac:dyDescent="0.35">
      <c r="A28" s="1" t="s">
        <v>25</v>
      </c>
      <c r="B28" s="1"/>
      <c r="C28" s="4"/>
      <c r="D28" s="4">
        <v>1</v>
      </c>
      <c r="E28" s="4"/>
      <c r="F28" s="4">
        <v>3</v>
      </c>
      <c r="G28" s="4">
        <v>7</v>
      </c>
      <c r="H28" s="4">
        <v>2</v>
      </c>
      <c r="I28" s="4">
        <v>4</v>
      </c>
      <c r="J28" s="4">
        <v>5</v>
      </c>
      <c r="K28" s="4">
        <v>1</v>
      </c>
      <c r="L28" s="4">
        <v>2</v>
      </c>
      <c r="M28" s="4">
        <v>4</v>
      </c>
      <c r="N28" s="4">
        <v>2</v>
      </c>
      <c r="O28" s="4">
        <f>SUM(C28:N28)</f>
        <v>31</v>
      </c>
    </row>
    <row r="29" spans="1:15" x14ac:dyDescent="0.35">
      <c r="A29" s="1" t="s">
        <v>26</v>
      </c>
      <c r="B29" s="1"/>
      <c r="C29" s="4">
        <v>2</v>
      </c>
      <c r="D29" s="4">
        <v>4</v>
      </c>
      <c r="E29" s="4">
        <v>1</v>
      </c>
      <c r="F29" s="4">
        <v>2</v>
      </c>
      <c r="G29" s="4">
        <v>2</v>
      </c>
      <c r="H29" s="4">
        <v>1</v>
      </c>
      <c r="I29" s="4">
        <v>0</v>
      </c>
      <c r="J29" s="4"/>
      <c r="K29" s="4">
        <v>2</v>
      </c>
      <c r="L29" s="4">
        <v>6</v>
      </c>
      <c r="M29" s="4">
        <v>1</v>
      </c>
      <c r="N29" s="4"/>
      <c r="O29" s="4">
        <f>SUM(C29:N29)</f>
        <v>21</v>
      </c>
    </row>
    <row r="30" spans="1:15" x14ac:dyDescent="0.35">
      <c r="A30" s="1" t="s">
        <v>27</v>
      </c>
      <c r="B30" s="1"/>
      <c r="C30" s="4">
        <v>1</v>
      </c>
      <c r="D30" s="4">
        <v>3</v>
      </c>
      <c r="E30" s="4">
        <v>4</v>
      </c>
      <c r="F30" s="4"/>
      <c r="G30" s="4"/>
      <c r="H30" s="4"/>
      <c r="I30" s="4">
        <v>3</v>
      </c>
      <c r="J30" s="4"/>
      <c r="K30" s="4">
        <v>1</v>
      </c>
      <c r="L30" s="4">
        <v>4</v>
      </c>
      <c r="M30" s="4">
        <v>1</v>
      </c>
      <c r="N30" s="4">
        <v>1</v>
      </c>
      <c r="O30" s="4">
        <f>SUM(C30:N30)</f>
        <v>18</v>
      </c>
    </row>
    <row r="31" spans="1:15" x14ac:dyDescent="0.35">
      <c r="A31" s="1" t="s">
        <v>28</v>
      </c>
      <c r="B31" s="1"/>
      <c r="C31" s="4">
        <v>8</v>
      </c>
      <c r="D31" s="4">
        <v>14</v>
      </c>
      <c r="E31" s="4">
        <v>7</v>
      </c>
      <c r="F31" s="4">
        <v>5</v>
      </c>
      <c r="G31" s="4">
        <v>12</v>
      </c>
      <c r="H31" s="4">
        <v>2</v>
      </c>
      <c r="I31" s="4">
        <v>7</v>
      </c>
      <c r="J31" s="4">
        <v>17</v>
      </c>
      <c r="K31" s="4">
        <v>13</v>
      </c>
      <c r="L31" s="4">
        <v>24</v>
      </c>
      <c r="M31" s="4">
        <v>17</v>
      </c>
      <c r="N31" s="4">
        <v>10</v>
      </c>
      <c r="O31" s="4">
        <f>SUM(C31:N31)</f>
        <v>136</v>
      </c>
    </row>
    <row r="32" spans="1:15" x14ac:dyDescent="0.35">
      <c r="A32" s="1" t="s">
        <v>29</v>
      </c>
      <c r="B32" s="1"/>
      <c r="C32" s="4">
        <f>7+1</f>
        <v>8</v>
      </c>
      <c r="D32" s="4"/>
      <c r="E32" s="4">
        <v>4</v>
      </c>
      <c r="F32" s="4">
        <v>1</v>
      </c>
      <c r="G32" s="4">
        <v>2</v>
      </c>
      <c r="H32" s="4"/>
      <c r="I32" s="4">
        <v>0</v>
      </c>
      <c r="J32" s="4">
        <v>0</v>
      </c>
      <c r="K32" s="4">
        <v>6</v>
      </c>
      <c r="L32" s="4">
        <v>0</v>
      </c>
      <c r="M32" s="4">
        <v>3</v>
      </c>
      <c r="N32" s="4">
        <v>0</v>
      </c>
      <c r="O32" s="4">
        <f>SUM(C32:N32)</f>
        <v>24</v>
      </c>
    </row>
    <row r="33" spans="1:15" x14ac:dyDescent="0.35">
      <c r="A33" s="1" t="s">
        <v>30</v>
      </c>
      <c r="B33" s="1"/>
      <c r="C33" s="4">
        <v>7</v>
      </c>
      <c r="D33" s="4">
        <v>7</v>
      </c>
      <c r="E33" s="4">
        <v>20</v>
      </c>
      <c r="F33" s="4">
        <v>6</v>
      </c>
      <c r="G33" s="4">
        <v>7</v>
      </c>
      <c r="H33" s="4">
        <v>11</v>
      </c>
      <c r="I33" s="4">
        <v>11</v>
      </c>
      <c r="J33" s="4">
        <v>7</v>
      </c>
      <c r="K33" s="4">
        <v>1</v>
      </c>
      <c r="L33" s="4">
        <v>3</v>
      </c>
      <c r="M33" s="4">
        <v>1</v>
      </c>
      <c r="N33" s="4">
        <v>1</v>
      </c>
      <c r="O33" s="4">
        <f>SUM(C33:N33)</f>
        <v>82</v>
      </c>
    </row>
    <row r="34" spans="1:15" x14ac:dyDescent="0.35">
      <c r="A34" s="1" t="s">
        <v>31</v>
      </c>
      <c r="B34" s="1"/>
      <c r="C34" s="4">
        <f>15</f>
        <v>15</v>
      </c>
      <c r="D34" s="4">
        <v>17</v>
      </c>
      <c r="E34" s="4">
        <v>38</v>
      </c>
      <c r="F34" s="4">
        <v>15</v>
      </c>
      <c r="G34" s="4">
        <v>32</v>
      </c>
      <c r="H34" s="4">
        <v>25</v>
      </c>
      <c r="I34" s="4">
        <v>13</v>
      </c>
      <c r="J34" s="4">
        <v>6</v>
      </c>
      <c r="K34" s="4">
        <v>12</v>
      </c>
      <c r="L34" s="4">
        <v>12</v>
      </c>
      <c r="M34" s="4">
        <v>10</v>
      </c>
      <c r="N34" s="4">
        <v>1</v>
      </c>
      <c r="O34" s="4">
        <f>SUM(C34:N34)</f>
        <v>196</v>
      </c>
    </row>
    <row r="35" spans="1:15" x14ac:dyDescent="0.35">
      <c r="A35" s="1" t="s">
        <v>32</v>
      </c>
      <c r="B35" s="1"/>
      <c r="C35" s="4"/>
      <c r="D35" s="4">
        <v>5</v>
      </c>
      <c r="E35" s="4">
        <v>3</v>
      </c>
      <c r="F35" s="4">
        <v>0</v>
      </c>
      <c r="G35" s="4">
        <v>3</v>
      </c>
      <c r="H35" s="4"/>
      <c r="I35" s="4">
        <v>3</v>
      </c>
      <c r="J35" s="4">
        <v>1</v>
      </c>
      <c r="K35" s="4">
        <v>1</v>
      </c>
      <c r="L35" s="4">
        <v>1</v>
      </c>
      <c r="M35" s="4">
        <v>1</v>
      </c>
      <c r="N35" s="4">
        <v>2</v>
      </c>
      <c r="O35" s="4">
        <f>SUM(C35:N35)</f>
        <v>20</v>
      </c>
    </row>
    <row r="36" spans="1:15" x14ac:dyDescent="0.35">
      <c r="A36" s="1" t="s">
        <v>33</v>
      </c>
      <c r="B36" s="1"/>
      <c r="C36" s="4">
        <v>5</v>
      </c>
      <c r="D36" s="4">
        <v>8</v>
      </c>
      <c r="E36" s="4">
        <v>13</v>
      </c>
      <c r="F36" s="4">
        <v>3</v>
      </c>
      <c r="G36" s="4">
        <v>5</v>
      </c>
      <c r="H36" s="4">
        <v>6</v>
      </c>
      <c r="I36" s="4">
        <v>4</v>
      </c>
      <c r="J36" s="4">
        <v>1</v>
      </c>
      <c r="K36" s="4">
        <v>9</v>
      </c>
      <c r="L36" s="4">
        <v>9</v>
      </c>
      <c r="M36" s="4">
        <v>5</v>
      </c>
      <c r="N36" s="4">
        <v>1</v>
      </c>
      <c r="O36" s="4">
        <f>SUM(C36:N36)</f>
        <v>69</v>
      </c>
    </row>
    <row r="37" spans="1:15" x14ac:dyDescent="0.35">
      <c r="A37" s="1" t="s">
        <v>34</v>
      </c>
      <c r="B37" s="1"/>
      <c r="C37" s="4">
        <v>27</v>
      </c>
      <c r="D37" s="4">
        <v>12</v>
      </c>
      <c r="E37" s="4">
        <v>30</v>
      </c>
      <c r="F37" s="4">
        <v>7</v>
      </c>
      <c r="G37" s="4">
        <v>21</v>
      </c>
      <c r="H37" s="4">
        <v>12</v>
      </c>
      <c r="I37" s="4">
        <v>12</v>
      </c>
      <c r="J37" s="4">
        <v>20</v>
      </c>
      <c r="K37" s="4">
        <v>35</v>
      </c>
      <c r="L37" s="4">
        <v>27</v>
      </c>
      <c r="M37" s="4">
        <v>25</v>
      </c>
      <c r="N37" s="4">
        <v>25</v>
      </c>
      <c r="O37" s="4">
        <f>SUM(C37:N37)</f>
        <v>253</v>
      </c>
    </row>
    <row r="38" spans="1:15" x14ac:dyDescent="0.35">
      <c r="A38" s="1" t="s">
        <v>35</v>
      </c>
      <c r="B38" s="1"/>
      <c r="C38" s="4">
        <v>1</v>
      </c>
      <c r="D38" s="4">
        <v>1</v>
      </c>
      <c r="E38" s="4">
        <v>4</v>
      </c>
      <c r="F38" s="4"/>
      <c r="G38" s="4">
        <v>2</v>
      </c>
      <c r="H38" s="4">
        <v>2</v>
      </c>
      <c r="I38" s="4">
        <v>0</v>
      </c>
      <c r="J38" s="4">
        <v>3</v>
      </c>
      <c r="K38" s="4">
        <v>0</v>
      </c>
      <c r="L38" s="4">
        <v>1</v>
      </c>
      <c r="M38" s="4"/>
      <c r="N38" s="4">
        <v>0</v>
      </c>
      <c r="O38" s="4">
        <f>SUM(C38:N38)</f>
        <v>14</v>
      </c>
    </row>
    <row r="39" spans="1:15" x14ac:dyDescent="0.35">
      <c r="A39" s="5" t="s">
        <v>36</v>
      </c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5">
      <c r="A40" s="5" t="s">
        <v>37</v>
      </c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5">
      <c r="A41" s="6" t="s">
        <v>38</v>
      </c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5">
      <c r="A42" s="7" t="s">
        <v>39</v>
      </c>
      <c r="B42" s="7"/>
      <c r="C42" s="4">
        <v>1</v>
      </c>
      <c r="D42" s="4">
        <v>1</v>
      </c>
      <c r="E42" s="4"/>
      <c r="F42" s="4">
        <v>1</v>
      </c>
      <c r="G42" s="4">
        <v>1</v>
      </c>
      <c r="H42" s="4">
        <v>1</v>
      </c>
      <c r="I42" s="4">
        <v>1</v>
      </c>
      <c r="J42" s="4">
        <v>2</v>
      </c>
      <c r="K42" s="4">
        <v>1</v>
      </c>
      <c r="L42" s="4">
        <v>0</v>
      </c>
      <c r="M42" s="4">
        <v>0</v>
      </c>
      <c r="N42" s="4">
        <v>0</v>
      </c>
      <c r="O42" s="4">
        <f>SUM(C42:N42)</f>
        <v>9</v>
      </c>
    </row>
    <row r="43" spans="1:15" x14ac:dyDescent="0.35">
      <c r="A43" s="7" t="s">
        <v>40</v>
      </c>
      <c r="B43" s="7"/>
      <c r="C43" s="4">
        <v>6</v>
      </c>
      <c r="D43" s="4">
        <v>1</v>
      </c>
      <c r="E43" s="4"/>
      <c r="F43" s="4">
        <v>1</v>
      </c>
      <c r="G43" s="4">
        <v>1</v>
      </c>
      <c r="H43" s="4">
        <v>1</v>
      </c>
      <c r="I43" s="4">
        <v>5</v>
      </c>
      <c r="J43" s="4">
        <v>4</v>
      </c>
      <c r="K43" s="4">
        <v>1</v>
      </c>
      <c r="L43" s="4">
        <v>3</v>
      </c>
      <c r="M43" s="4">
        <v>0</v>
      </c>
      <c r="N43" s="4">
        <v>2</v>
      </c>
      <c r="O43" s="4">
        <f>SUM(C43:N43)</f>
        <v>25</v>
      </c>
    </row>
    <row r="44" spans="1:15" x14ac:dyDescent="0.35">
      <c r="A44" s="7" t="s">
        <v>41</v>
      </c>
      <c r="B44" s="7"/>
      <c r="C44" s="4"/>
      <c r="D44" s="4">
        <v>1</v>
      </c>
      <c r="E44" s="4">
        <v>2</v>
      </c>
      <c r="F44" s="4">
        <v>0</v>
      </c>
      <c r="G44" s="4">
        <v>1</v>
      </c>
      <c r="H44" s="4">
        <v>0</v>
      </c>
      <c r="I44" s="4">
        <v>2</v>
      </c>
      <c r="J44" s="4">
        <v>2</v>
      </c>
      <c r="K44" s="4">
        <v>1</v>
      </c>
      <c r="L44" s="4">
        <v>0</v>
      </c>
      <c r="M44" s="4">
        <v>1</v>
      </c>
      <c r="N44" s="4">
        <v>0</v>
      </c>
      <c r="O44" s="4">
        <f>SUM(C44:N44)</f>
        <v>10</v>
      </c>
    </row>
  </sheetData>
  <mergeCells count="44">
    <mergeCell ref="A1:N1"/>
    <mergeCell ref="A2:B2"/>
    <mergeCell ref="A8:B8"/>
    <mergeCell ref="A3:B3"/>
    <mergeCell ref="A4:B4"/>
    <mergeCell ref="A5:B5"/>
    <mergeCell ref="A6:B6"/>
    <mergeCell ref="A7:B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Surat Masuk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AXIOO</cp:lastModifiedBy>
  <dcterms:created xsi:type="dcterms:W3CDTF">2024-01-24T01:30:31Z</dcterms:created>
  <dcterms:modified xsi:type="dcterms:W3CDTF">2024-03-25T02:41:14Z</dcterms:modified>
</cp:coreProperties>
</file>